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" activeTab="0"/>
  </bookViews>
  <sheets>
    <sheet name="Лист1" sheetId="1" r:id="rId1"/>
    <sheet name="Лист2" sheetId="2" r:id="rId2"/>
  </sheets>
  <definedNames>
    <definedName name="Excel_BuiltIn_Print_Area_1">'Лист1'!$A$1:$K$85</definedName>
  </definedNames>
  <calcPr fullCalcOnLoad="1"/>
</workbook>
</file>

<file path=xl/sharedStrings.xml><?xml version="1.0" encoding="utf-8"?>
<sst xmlns="http://schemas.openxmlformats.org/spreadsheetml/2006/main" count="670" uniqueCount="343">
  <si>
    <t>ООО "ТД   АРЕАЛ"</t>
  </si>
  <si>
    <t>(495)-981-9070</t>
  </si>
  <si>
    <t xml:space="preserve">   многоканальный</t>
  </si>
  <si>
    <r>
      <t>ПРАЙС-ЛИСТ на МЕТАЛЛОПРОКАТ          10 апреля</t>
    </r>
    <r>
      <rPr>
        <b/>
        <i/>
        <sz val="14"/>
        <rFont val="Times New Roman Cyr"/>
        <family val="1"/>
      </rPr>
      <t xml:space="preserve"> 2018 г.</t>
    </r>
  </si>
  <si>
    <t>ЛИСТ 1</t>
  </si>
  <si>
    <t xml:space="preserve">www.areal.msk.ru  E-mail:asale@areal.msk.ru Ваш Торговый Агент </t>
  </si>
  <si>
    <t>Наименование</t>
  </si>
  <si>
    <t xml:space="preserve"> Завод-изготовитель</t>
  </si>
  <si>
    <t>Цена с НДС (руб/тн)</t>
  </si>
  <si>
    <t>&lt;  2 тонн</t>
  </si>
  <si>
    <t>&gt;= 2 т &lt;пачки</t>
  </si>
  <si>
    <t>от 5тн</t>
  </si>
  <si>
    <t>ЛИСТ г/к ст.3</t>
  </si>
  <si>
    <t>ЛИСТ г/к ст. 09г2с до 12кат</t>
  </si>
  <si>
    <t xml:space="preserve">  1,5х1250х2500  3сп5</t>
  </si>
  <si>
    <t>Все</t>
  </si>
  <si>
    <t>2х1250х2500мм</t>
  </si>
  <si>
    <t xml:space="preserve"> 2;2,5х1250х2500</t>
  </si>
  <si>
    <t>2,5х1250х2500мм</t>
  </si>
  <si>
    <t>2ммх1500х3000;6000</t>
  </si>
  <si>
    <t>3х1500х3000</t>
  </si>
  <si>
    <t>3мм</t>
  </si>
  <si>
    <t>Н</t>
  </si>
  <si>
    <t>3х1500х6000/1250х2500мм</t>
  </si>
  <si>
    <t>3х1500х6000</t>
  </si>
  <si>
    <t>С</t>
  </si>
  <si>
    <t>4;5х1,5х6м</t>
  </si>
  <si>
    <t>С,А</t>
  </si>
  <si>
    <t>6;7;9;8;10;12х1,5х6м</t>
  </si>
  <si>
    <t>4;5;6х1500х3000</t>
  </si>
  <si>
    <t>9ммх2м</t>
  </si>
  <si>
    <t>6х1600х6000</t>
  </si>
  <si>
    <t>8-50мм ф.2</t>
  </si>
  <si>
    <t>4;5х1500х6000</t>
  </si>
  <si>
    <t>8,10х1500х6000 то</t>
  </si>
  <si>
    <t>Ур</t>
  </si>
  <si>
    <t>4х1,6х6м;6х2000х6-8м</t>
  </si>
  <si>
    <t>9;11мм</t>
  </si>
  <si>
    <t>6;8;10;12х1500х6000</t>
  </si>
  <si>
    <t>8;10;12х2000х6000 ПВ</t>
  </si>
  <si>
    <t>6;8;10х1500х6000</t>
  </si>
  <si>
    <t>Н,У,Ур</t>
  </si>
  <si>
    <t xml:space="preserve">8;10х2000х6000 </t>
  </si>
  <si>
    <t>10;12х1500х6000</t>
  </si>
  <si>
    <t>А</t>
  </si>
  <si>
    <t>8;10;12х1500х12000</t>
  </si>
  <si>
    <t>8х2000х6000</t>
  </si>
  <si>
    <t>8;10;12;16х2250х6000</t>
  </si>
  <si>
    <t>8х2,25х6м;х2х8м</t>
  </si>
  <si>
    <t>10х1700х6000</t>
  </si>
  <si>
    <t>10х2,25х6м;х2х8м</t>
  </si>
  <si>
    <t>8;10х2000х8000</t>
  </si>
  <si>
    <t>10х2000х6000</t>
  </si>
  <si>
    <t xml:space="preserve">У </t>
  </si>
  <si>
    <t>12;14;16х2000х8000</t>
  </si>
  <si>
    <t>А,М.С</t>
  </si>
  <si>
    <t>8;10;12х2000х8000 узк,пв</t>
  </si>
  <si>
    <t>10;12х2250х12м/8;10х2х12м</t>
  </si>
  <si>
    <t>8;10;12х2000х8000 то</t>
  </si>
  <si>
    <t>10х1500х12000</t>
  </si>
  <si>
    <t>12;14;16ммх2х12 с узк</t>
  </si>
  <si>
    <t xml:space="preserve">В,А </t>
  </si>
  <si>
    <t>12х2000х12000</t>
  </si>
  <si>
    <t>12;14;16ммх2х12</t>
  </si>
  <si>
    <t>А,У</t>
  </si>
  <si>
    <t>12х2000х8000</t>
  </si>
  <si>
    <t xml:space="preserve">8;10;12;14;16х2х12м </t>
  </si>
  <si>
    <t>М,С,Ур</t>
  </si>
  <si>
    <t>12;14;16х2250х6000</t>
  </si>
  <si>
    <t>18-28;45х2х12м</t>
  </si>
  <si>
    <t>А,В,М</t>
  </si>
  <si>
    <t>14;16х2000х6000</t>
  </si>
  <si>
    <t xml:space="preserve">18-28;45х2х12м </t>
  </si>
  <si>
    <t>С,Ур</t>
  </si>
  <si>
    <t>12;14;16х2000х6000</t>
  </si>
  <si>
    <t xml:space="preserve">30;32;36;40;50х2х12м </t>
  </si>
  <si>
    <t>М,В</t>
  </si>
  <si>
    <t>14;16х1500х6000</t>
  </si>
  <si>
    <t xml:space="preserve">14;16х2000х8000 </t>
  </si>
  <si>
    <t>Ур,У</t>
  </si>
  <si>
    <t>14,16,18,20,22,25,30х2х8;12м</t>
  </si>
  <si>
    <t>А,С</t>
  </si>
  <si>
    <t>18х1500;2000х6000</t>
  </si>
  <si>
    <t>16х1500х3000</t>
  </si>
  <si>
    <t>20х1500;2000х6000</t>
  </si>
  <si>
    <t xml:space="preserve">А,У </t>
  </si>
  <si>
    <t>14;16;18;20х1500;2000х6000 узк</t>
  </si>
  <si>
    <t>20х2000х6000</t>
  </si>
  <si>
    <t>14;16;18;20х1,5;2х6м то</t>
  </si>
  <si>
    <t>20х1500х6000</t>
  </si>
  <si>
    <t xml:space="preserve">18-50х2х8м </t>
  </si>
  <si>
    <t>14;16;18;20х1500;2000х6000</t>
  </si>
  <si>
    <t>А с УЗ</t>
  </si>
  <si>
    <r>
      <t>14-50х2х8м узк2</t>
    </r>
    <r>
      <rPr>
        <b/>
        <sz val="9"/>
        <rFont val="Times New Roman Cyr"/>
        <family val="1"/>
      </rPr>
      <t>,</t>
    </r>
    <r>
      <rPr>
        <sz val="9"/>
        <rFont val="Times New Roman Cyr"/>
        <family val="1"/>
      </rPr>
      <t>пв</t>
    </r>
  </si>
  <si>
    <t>18;20;25х1500х6000</t>
  </si>
  <si>
    <t>У,В</t>
  </si>
  <si>
    <t xml:space="preserve">14-50х2х8м то </t>
  </si>
  <si>
    <t>14-30мм дл.6м</t>
  </si>
  <si>
    <t>Ур,М,В</t>
  </si>
  <si>
    <t>22;25;28;30;32;40;50х1500х6000</t>
  </si>
  <si>
    <t>22,25,30,32мм 3сп5</t>
  </si>
  <si>
    <t>22;25;28;30;32;40;50х2000х6000</t>
  </si>
  <si>
    <t>22,25,30,32мм с узк</t>
  </si>
  <si>
    <t>22;25;28;30;32;40;50х6м узк2</t>
  </si>
  <si>
    <t>28х1500;2000х6000 3сп5</t>
  </si>
  <si>
    <t>Асуз</t>
  </si>
  <si>
    <t>22;25;28;30;40;50 6м то</t>
  </si>
  <si>
    <t xml:space="preserve">36;40;45;50мм 3сп5 </t>
  </si>
  <si>
    <t>36;45мм дл 6м</t>
  </si>
  <si>
    <t>36;45 6м т узк2</t>
  </si>
  <si>
    <t xml:space="preserve">28;36;40;45;50мм </t>
  </si>
  <si>
    <t>36;45мм дл6м то</t>
  </si>
  <si>
    <t xml:space="preserve">28;32;36;40;45;50мм 3сп5 </t>
  </si>
  <si>
    <t>В</t>
  </si>
  <si>
    <t>22-50мм дл.6м с УЗК1</t>
  </si>
  <si>
    <t>55х1500;2000х6000</t>
  </si>
  <si>
    <t>-</t>
  </si>
  <si>
    <t>60х1500х6000</t>
  </si>
  <si>
    <t>55х1500;2000х6000 сУЗК</t>
  </si>
  <si>
    <t>60х1500х6000 УЗК</t>
  </si>
  <si>
    <t>60х1500х6000;2000х5000</t>
  </si>
  <si>
    <t>55;65;75;85мм дл.6м</t>
  </si>
  <si>
    <t>60х1500х6000;2х5м с УЗК</t>
  </si>
  <si>
    <t>55;65;75;85мм c УЗК1</t>
  </si>
  <si>
    <t>60;70;80х2000х6000</t>
  </si>
  <si>
    <t xml:space="preserve">60х2м/ 70,80х1,5;2мх6м </t>
  </si>
  <si>
    <t>70;80х1500х6000 3сп5</t>
  </si>
  <si>
    <t>60х2;70-80мм  УЗК1</t>
  </si>
  <si>
    <t>60;70;80;90;100мм</t>
  </si>
  <si>
    <t>Аф2,К</t>
  </si>
  <si>
    <t>90-160мм 12К</t>
  </si>
  <si>
    <t>90;100х2000х6000</t>
  </si>
  <si>
    <t>90-160мм 12К  УЗК1</t>
  </si>
  <si>
    <t>90;100х1500х6000</t>
  </si>
  <si>
    <t>60-160мм ТО+УЗК1</t>
  </si>
  <si>
    <t>60-100мм с УЗК</t>
  </si>
  <si>
    <t>М</t>
  </si>
  <si>
    <t>ЛИСТ г/к ст. 09г2с до 14кат</t>
  </si>
  <si>
    <t xml:space="preserve">110-160х1000х2000-4000 </t>
  </si>
  <si>
    <t>А,К</t>
  </si>
  <si>
    <t xml:space="preserve">3;4;5;6;8;10;12;14;16х1,5м  </t>
  </si>
  <si>
    <t>110-160х1500х4000-6000</t>
  </si>
  <si>
    <t xml:space="preserve">8;10;12;14;16х2х6м </t>
  </si>
  <si>
    <t>110-160мм с узк</t>
  </si>
  <si>
    <t xml:space="preserve">18;20;25;30;40;50мм </t>
  </si>
  <si>
    <t>ЛИСТ г/к рифленый</t>
  </si>
  <si>
    <t>18;20;25;30;40;50  узк2</t>
  </si>
  <si>
    <t xml:space="preserve">3ммх1,5м      </t>
  </si>
  <si>
    <t>8-50мм  то</t>
  </si>
  <si>
    <t xml:space="preserve">3ммх1,25м;4мм        </t>
  </si>
  <si>
    <t xml:space="preserve">60-80мм </t>
  </si>
  <si>
    <t xml:space="preserve">КРУГ </t>
  </si>
  <si>
    <t>60-80мм УЗК1</t>
  </si>
  <si>
    <t>12,14,24мм ст.35,45,20Х</t>
  </si>
  <si>
    <t xml:space="preserve">90-160мм </t>
  </si>
  <si>
    <t>12,75мм ст.20Х</t>
  </si>
  <si>
    <t>90-160мм  УЗК1</t>
  </si>
  <si>
    <r>
      <t xml:space="preserve">280,290мм </t>
    </r>
    <r>
      <rPr>
        <b/>
        <sz val="10"/>
        <rFont val="Times New Roman Cyr"/>
        <family val="1"/>
      </rPr>
      <t>ст.20Х</t>
    </r>
  </si>
  <si>
    <t>ЛИСТ г/к ст. 09г2с до 15кат</t>
  </si>
  <si>
    <t>ЛИСТ г/к ст. 17г1с</t>
  </si>
  <si>
    <t xml:space="preserve">4;5;6;8;10;12;14;16х1,5м  </t>
  </si>
  <si>
    <t>8-40мм до2м шир</t>
  </si>
  <si>
    <t>8-40мм до 2м шир с УЗК</t>
  </si>
  <si>
    <t>8-20мм ширина 2250мм</t>
  </si>
  <si>
    <t>10;12х2250х12000мм</t>
  </si>
  <si>
    <t xml:space="preserve">22;32;36;45мм </t>
  </si>
  <si>
    <t>22;32;36;45мм узк2</t>
  </si>
  <si>
    <t>60х2;70-80мм УЗК1</t>
  </si>
  <si>
    <t xml:space="preserve">      /Прайс-Лист ООО "ТД  АРЕАЛ" 10 апреля 2018г.на условиях ПРЕДОПЛАТЫ/ </t>
  </si>
  <si>
    <t xml:space="preserve">     Производители: А-АМЗ,В-ВМЗ,К-Красный Октябрь,М-ММК,Н-НЛМК,С-Северсталь,У-Украина,Ур-Уральская Сталь.    </t>
  </si>
  <si>
    <t xml:space="preserve">     За доп.плату доставка а/м и ж/д транспортом;База КСМиК (Люберцы): Люберецкий р-н пос.Котельники мкр-н Силикат т. 642-8597 </t>
  </si>
  <si>
    <t>ПРАЙС-ЛИСТ на МЕТАЛЛОПРОКАТ      10 апреля 2018 г.</t>
  </si>
  <si>
    <t>ЛИСТ 2</t>
  </si>
  <si>
    <r>
      <t>ЛИСТ г/к ст.</t>
    </r>
    <r>
      <rPr>
        <b/>
        <sz val="9"/>
        <rFont val="Times New Roman Cyr"/>
        <family val="1"/>
      </rPr>
      <t>S500</t>
    </r>
  </si>
  <si>
    <t>ЛИСТ г/к ст.15ХСНД</t>
  </si>
  <si>
    <t>6х1500х6000</t>
  </si>
  <si>
    <t>16,30мм</t>
  </si>
  <si>
    <t xml:space="preserve">М </t>
  </si>
  <si>
    <t>ЛИСТ г/к ст.10ХСНД</t>
  </si>
  <si>
    <t xml:space="preserve">8,10,12,14,16,20,25,30,40,50мм </t>
  </si>
  <si>
    <t>2;3х1250х6000 10хснд</t>
  </si>
  <si>
    <t>ЛИСТ г/к ст. конструкционная легированная</t>
  </si>
  <si>
    <t xml:space="preserve">4;5;6;8;10;12х1500х6000мм </t>
  </si>
  <si>
    <r>
      <t xml:space="preserve">2,3мм </t>
    </r>
    <r>
      <rPr>
        <b/>
        <sz val="9"/>
        <rFont val="Times New Roman Cyr"/>
        <family val="1"/>
      </rPr>
      <t xml:space="preserve"> 30ХГСА </t>
    </r>
  </si>
  <si>
    <t>А,К,С</t>
  </si>
  <si>
    <t>4;5;6;8;10;12х1,5х6м узк1</t>
  </si>
  <si>
    <t>C</t>
  </si>
  <si>
    <r>
      <t>2,3,4</t>
    </r>
    <r>
      <rPr>
        <sz val="9"/>
        <rFont val="Times New Roman Cyr"/>
        <family val="1"/>
      </rPr>
      <t xml:space="preserve">мм </t>
    </r>
    <r>
      <rPr>
        <b/>
        <sz val="9"/>
        <rFont val="Times New Roman Cyr"/>
        <family val="1"/>
      </rPr>
      <t xml:space="preserve"> 30ХГСА с</t>
    </r>
    <r>
      <rPr>
        <sz val="9"/>
        <rFont val="Times New Roman Cyr"/>
        <family val="1"/>
      </rPr>
      <t xml:space="preserve"> ТО,АТП</t>
    </r>
  </si>
  <si>
    <t>10мм  до375кп</t>
  </si>
  <si>
    <t xml:space="preserve">А </t>
  </si>
  <si>
    <r>
      <t xml:space="preserve">4мм  </t>
    </r>
    <r>
      <rPr>
        <b/>
        <sz val="10"/>
        <rFont val="Times New Roman Cyr"/>
        <family val="1"/>
      </rPr>
      <t>30ХГСА</t>
    </r>
  </si>
  <si>
    <t>14х1500х6000мм</t>
  </si>
  <si>
    <r>
      <t>5;6</t>
    </r>
    <r>
      <rPr>
        <b/>
        <sz val="8"/>
        <rFont val="Times New Roman Cyr"/>
        <family val="1"/>
      </rPr>
      <t>;</t>
    </r>
    <r>
      <rPr>
        <sz val="8"/>
        <rFont val="Times New Roman Cyr"/>
        <family val="1"/>
      </rPr>
      <t xml:space="preserve">8;10;12мм </t>
    </r>
    <r>
      <rPr>
        <b/>
        <sz val="10"/>
        <rFont val="Times New Roman Cyr"/>
        <family val="1"/>
      </rPr>
      <t>30хгса</t>
    </r>
  </si>
  <si>
    <t>16х1500х6000мм</t>
  </si>
  <si>
    <r>
      <t>5;6</t>
    </r>
    <r>
      <rPr>
        <sz val="8"/>
        <rFont val="Times New Roman Cyr"/>
        <family val="1"/>
      </rPr>
      <t xml:space="preserve">мм </t>
    </r>
    <r>
      <rPr>
        <b/>
        <sz val="10"/>
        <rFont val="Times New Roman Cyr"/>
        <family val="1"/>
      </rPr>
      <t>30хгса</t>
    </r>
  </si>
  <si>
    <t>К с ТО</t>
  </si>
  <si>
    <t>8-16х2х6м,20,25,30мм д6м</t>
  </si>
  <si>
    <r>
      <t xml:space="preserve">8-100мм </t>
    </r>
    <r>
      <rPr>
        <b/>
        <sz val="10"/>
        <rFont val="Times New Roman Cyr"/>
        <family val="1"/>
      </rPr>
      <t>30хгса</t>
    </r>
  </si>
  <si>
    <t>8х2;10х2;12х2;14;16;20;25;30</t>
  </si>
  <si>
    <t>УЗК1</t>
  </si>
  <si>
    <r>
      <t xml:space="preserve">14,16,20,25,30,40,50мм </t>
    </r>
    <r>
      <rPr>
        <b/>
        <sz val="9"/>
        <rFont val="Times New Roman Cyr"/>
        <family val="1"/>
      </rPr>
      <t>30хгса</t>
    </r>
  </si>
  <si>
    <t>8;20-30х2000х8;12м</t>
  </si>
  <si>
    <t>8;10;12;14;16;20;25;30х2х12м</t>
  </si>
  <si>
    <r>
      <t xml:space="preserve">25,36,50мм </t>
    </r>
    <r>
      <rPr>
        <b/>
        <sz val="9"/>
        <rFont val="Times New Roman Cyr"/>
        <family val="1"/>
      </rPr>
      <t>30хгса то+узк</t>
    </r>
  </si>
  <si>
    <t>18;22;32;36;40;45;50мм</t>
  </si>
  <si>
    <t>М,С</t>
  </si>
  <si>
    <r>
      <t xml:space="preserve">32,36,60,70,80,90,100мм </t>
    </r>
    <r>
      <rPr>
        <b/>
        <sz val="8"/>
        <rFont val="Times New Roman Cyr"/>
        <family val="1"/>
      </rPr>
      <t>30хгса</t>
    </r>
  </si>
  <si>
    <r>
      <t xml:space="preserve">60-1000мм </t>
    </r>
    <r>
      <rPr>
        <b/>
        <sz val="8"/>
        <rFont val="Times New Roman Cyr"/>
        <family val="1"/>
      </rPr>
      <t>30хгса то+узк</t>
    </r>
  </si>
  <si>
    <t xml:space="preserve">С </t>
  </si>
  <si>
    <t>60;70;80;100мм</t>
  </si>
  <si>
    <r>
      <t>3,4,5мм</t>
    </r>
    <r>
      <rPr>
        <b/>
        <sz val="10"/>
        <rFont val="Times New Roman Cyr"/>
        <family val="1"/>
      </rPr>
      <t xml:space="preserve"> 40Х</t>
    </r>
  </si>
  <si>
    <r>
      <t>6,7мм</t>
    </r>
    <r>
      <rPr>
        <b/>
        <sz val="10"/>
        <rFont val="Times New Roman Cyr"/>
        <family val="1"/>
      </rPr>
      <t xml:space="preserve"> 40Х</t>
    </r>
  </si>
  <si>
    <t>ЛИСТ г/к ст.  конструкционная</t>
  </si>
  <si>
    <t>10мм</t>
  </si>
  <si>
    <r>
      <t xml:space="preserve">3,5;3,9мм </t>
    </r>
    <r>
      <rPr>
        <b/>
        <sz val="10"/>
        <rFont val="Times New Roman Cyr"/>
        <family val="1"/>
      </rPr>
      <t>08пс</t>
    </r>
    <r>
      <rPr>
        <sz val="10"/>
        <rFont val="Times New Roman Cyr"/>
        <family val="1"/>
      </rPr>
      <t xml:space="preserve"> </t>
    </r>
  </si>
  <si>
    <t xml:space="preserve">12,14,16,20,25,30,40,50 </t>
  </si>
  <si>
    <t>3,5;3,9;4;5;6мм ст.08ПС тр</t>
  </si>
  <si>
    <t>С,М</t>
  </si>
  <si>
    <t>16,20х2;25х1,5;30х2</t>
  </si>
  <si>
    <t>4;5;6мм ст.08ПС</t>
  </si>
  <si>
    <r>
      <t>8,10,</t>
    </r>
    <r>
      <rPr>
        <b/>
        <sz val="9"/>
        <rFont val="Times New Roman Cyr"/>
        <family val="1"/>
      </rPr>
      <t>12</t>
    </r>
    <r>
      <rPr>
        <sz val="9"/>
        <rFont val="Times New Roman Cyr"/>
        <family val="1"/>
      </rPr>
      <t xml:space="preserve">,20х1,5,25х2,30х1,5;40,50 </t>
    </r>
  </si>
  <si>
    <t>4;5;6мм ст.08Ю травл</t>
  </si>
  <si>
    <t>М.С</t>
  </si>
  <si>
    <t xml:space="preserve">8,10,12,14,16,20,25,30,40,50 </t>
  </si>
  <si>
    <t>К</t>
  </si>
  <si>
    <r>
      <t>2;2,5мм</t>
    </r>
    <r>
      <rPr>
        <b/>
        <sz val="10"/>
        <rFont val="Times New Roman Cyr"/>
        <family val="1"/>
      </rPr>
      <t xml:space="preserve"> ст.20</t>
    </r>
  </si>
  <si>
    <t xml:space="preserve">32,36,45,60,70,80мм </t>
  </si>
  <si>
    <r>
      <t xml:space="preserve">3мм </t>
    </r>
    <r>
      <rPr>
        <b/>
        <sz val="10"/>
        <rFont val="Times New Roman Cyr"/>
        <family val="1"/>
      </rPr>
      <t xml:space="preserve">ст.20 </t>
    </r>
  </si>
  <si>
    <t xml:space="preserve">60-130мм </t>
  </si>
  <si>
    <r>
      <t>4;5;6;8;10;12мм 1.5х3м ст.</t>
    </r>
    <r>
      <rPr>
        <b/>
        <sz val="10"/>
        <rFont val="Times New Roman Cyr"/>
        <family val="1"/>
      </rPr>
      <t>20</t>
    </r>
  </si>
  <si>
    <t>60,70,80мм с УЗК</t>
  </si>
  <si>
    <t>5;8мм 1.5х6м ст.20</t>
  </si>
  <si>
    <t>Н,Ур</t>
  </si>
  <si>
    <t xml:space="preserve">55,90,100,110,120,130мм </t>
  </si>
  <si>
    <t>4;5;6;8;10;12мм 1.5х6</t>
  </si>
  <si>
    <t>8,10,12мм 2,25х6 /8;10мм</t>
  </si>
  <si>
    <t>Все/А</t>
  </si>
  <si>
    <t>55-130мм с ТО+УЗК</t>
  </si>
  <si>
    <t>14;16х1500х6000мм</t>
  </si>
  <si>
    <t>ЛИСТ г/к ст. инструментальная</t>
  </si>
  <si>
    <t xml:space="preserve">12х2;14-50мм </t>
  </si>
  <si>
    <t>2;3;4мм ст.У8А</t>
  </si>
  <si>
    <t>18-50мм с УЗК</t>
  </si>
  <si>
    <t>5;6мм ст.У8А</t>
  </si>
  <si>
    <t>8-16,20,25,30,40,50 с то</t>
  </si>
  <si>
    <t>8;10;12;14;16;20;25;30;40;50мм</t>
  </si>
  <si>
    <t>8-16,20,25,30,40,50 то+узк</t>
  </si>
  <si>
    <t>ЛИСТ г/к ст.котельная</t>
  </si>
  <si>
    <t>18,22,28,32,36,45 ст.20 с то</t>
  </si>
  <si>
    <t xml:space="preserve">4;5;6мм 1,5х6, Г5520 </t>
  </si>
  <si>
    <t>18,22,28,32,36,45 ст.20 то+уз</t>
  </si>
  <si>
    <t>4;5;6мм 1,5х6, Г5520 с УЗК</t>
  </si>
  <si>
    <t>55-160мм ст.20</t>
  </si>
  <si>
    <t xml:space="preserve">8;10;12,14,16,20,25,30,40,50 </t>
  </si>
  <si>
    <t>А,Ур</t>
  </si>
  <si>
    <t>Асуз,К</t>
  </si>
  <si>
    <t>18,22,28,32,36,45мм с УЗК</t>
  </si>
  <si>
    <t>55-160мм ст.20 с УЗК</t>
  </si>
  <si>
    <t xml:space="preserve">55-100мм Г.5520 </t>
  </si>
  <si>
    <r>
      <t xml:space="preserve">60-160мм </t>
    </r>
    <r>
      <rPr>
        <b/>
        <sz val="10"/>
        <rFont val="Times New Roman Cyr"/>
        <family val="1"/>
      </rPr>
      <t>ст.20</t>
    </r>
  </si>
  <si>
    <t>У с ТО</t>
  </si>
  <si>
    <t>55-120мм Г.5520 с УЗК+ТО</t>
  </si>
  <si>
    <t xml:space="preserve">55-160мм ст.20 </t>
  </si>
  <si>
    <t>55-100мм Г.5520 с УЗК+ТО</t>
  </si>
  <si>
    <r>
      <t xml:space="preserve">2;2,5мм </t>
    </r>
    <r>
      <rPr>
        <b/>
        <sz val="10"/>
        <rFont val="Times New Roman Cyr"/>
        <family val="1"/>
      </rPr>
      <t>ст.35/45</t>
    </r>
  </si>
  <si>
    <t>4;5;6;8;10;12х1,5х6м 20К</t>
  </si>
  <si>
    <r>
      <t xml:space="preserve">3мм </t>
    </r>
    <r>
      <rPr>
        <b/>
        <sz val="10"/>
        <rFont val="Times New Roman Cyr"/>
        <family val="1"/>
      </rPr>
      <t>ст.35/45</t>
    </r>
  </si>
  <si>
    <t>4;5;6;8;10;12х1,5х6м 20К с УЗК</t>
  </si>
  <si>
    <r>
      <t xml:space="preserve">5,6,8,10,12мм </t>
    </r>
    <r>
      <rPr>
        <b/>
        <sz val="10"/>
        <rFont val="Times New Roman Cyr"/>
        <family val="1"/>
      </rPr>
      <t>ст.35</t>
    </r>
  </si>
  <si>
    <t>8х2;10х2;12х2;14;16;20;25;40мм</t>
  </si>
  <si>
    <t>14,16,20мм</t>
  </si>
  <si>
    <t>8;10;12х2;14;16;20;25;40 Узк</t>
  </si>
  <si>
    <t>14,16,20,25,30,32,36,40 сузк</t>
  </si>
  <si>
    <r>
      <t xml:space="preserve">2;3;4х1000х2000м </t>
    </r>
    <r>
      <rPr>
        <b/>
        <sz val="8"/>
        <rFont val="Times New Roman Cyr"/>
        <family val="1"/>
      </rPr>
      <t>12Х1МФ</t>
    </r>
  </si>
  <si>
    <t>14,16,20,25,30,32,36,40 сто</t>
  </si>
  <si>
    <t xml:space="preserve">4;5;6;8;10,12ммх1500х6000 </t>
  </si>
  <si>
    <t>14,16,20,25,30,32,36,40 то+узк</t>
  </si>
  <si>
    <r>
      <t xml:space="preserve">5,6,8,10мм </t>
    </r>
    <r>
      <rPr>
        <b/>
        <sz val="9"/>
        <rFont val="Times New Roman Cyr"/>
        <family val="1"/>
      </rPr>
      <t>12ХМ</t>
    </r>
  </si>
  <si>
    <t>4,45,50мм</t>
  </si>
  <si>
    <t xml:space="preserve">У,С </t>
  </si>
  <si>
    <t>14,16,20,25,30,40мм  12Х1МФ</t>
  </si>
  <si>
    <r>
      <t xml:space="preserve">60-140мм </t>
    </r>
    <r>
      <rPr>
        <b/>
        <sz val="10"/>
        <rFont val="Times New Roman Cyr"/>
        <family val="1"/>
      </rPr>
      <t>ст.35</t>
    </r>
  </si>
  <si>
    <t>А,М,К</t>
  </si>
  <si>
    <r>
      <t xml:space="preserve">18;30х1500х6000мм  </t>
    </r>
    <r>
      <rPr>
        <b/>
        <sz val="9"/>
        <rFont val="Times New Roman Cyr"/>
        <family val="1"/>
      </rPr>
      <t>12Х1МФ</t>
    </r>
  </si>
  <si>
    <t>ЛИСТ х/к ст.  конструкционная</t>
  </si>
  <si>
    <t xml:space="preserve"> ММК 12к.</t>
  </si>
  <si>
    <t>С с ТО</t>
  </si>
  <si>
    <t xml:space="preserve">0,5мм ст.08пс </t>
  </si>
  <si>
    <t>4,5,6ммх1.5х3м</t>
  </si>
  <si>
    <t xml:space="preserve">0,7-1,2мм ст.08пс </t>
  </si>
  <si>
    <t>4;5;6;8,10,12х1,5х6  ст.45</t>
  </si>
  <si>
    <t xml:space="preserve">1,5-3мм ст.08пс </t>
  </si>
  <si>
    <t xml:space="preserve">14,16,20,25,30,40,45,50  </t>
  </si>
  <si>
    <t>0,8;1мм ст.08кп6</t>
  </si>
  <si>
    <t xml:space="preserve">14,16,20,25,30,40,45,50 узк  </t>
  </si>
  <si>
    <t>1,2;1,5;2;2,5;3мм ст.08кп</t>
  </si>
  <si>
    <t>Ур,С</t>
  </si>
  <si>
    <t>0,5мм 08Ю,0,5мм ст.20</t>
  </si>
  <si>
    <t xml:space="preserve">18,22,32,36мм ст.45 </t>
  </si>
  <si>
    <t>0,8;1;1,2;1,5;2;2,5;3мм 08Ю</t>
  </si>
  <si>
    <t>55,60,70,80,90,100мм ст.45</t>
  </si>
  <si>
    <t>0,6ммх1,25х2,5м ст.20</t>
  </si>
  <si>
    <t>А суз</t>
  </si>
  <si>
    <t>0,7;1;1,2;1,5;2;2,5;3 ст20</t>
  </si>
  <si>
    <t>М,К,С</t>
  </si>
  <si>
    <t>0,8;1,4;1,6;1,8х1,25х2,5 ст.20</t>
  </si>
  <si>
    <t xml:space="preserve">110,120,130,140,150,160мм </t>
  </si>
  <si>
    <t>1мм ст.45/ 1;1,5;2;3мм ст.35</t>
  </si>
  <si>
    <t>55-160мм с Узк</t>
  </si>
  <si>
    <t>1,2;1,5;2;2,5;3ммх1х2м ст.45</t>
  </si>
  <si>
    <t>До 0,2т</t>
  </si>
  <si>
    <t>0,2-1т</t>
  </si>
  <si>
    <t>св.1т</t>
  </si>
  <si>
    <t>ЛИСТ х/к ст. рессорно-пружинная</t>
  </si>
  <si>
    <t>ЛИСТ г/к ст. рессорно-пружинная</t>
  </si>
  <si>
    <t>1мм ст.65Г</t>
  </si>
  <si>
    <r>
      <t>2,3,4мм</t>
    </r>
    <r>
      <rPr>
        <b/>
        <sz val="10"/>
        <rFont val="Times New Roman Cyr"/>
        <family val="1"/>
      </rPr>
      <t xml:space="preserve"> ст.65Г</t>
    </r>
  </si>
  <si>
    <t>Ато,К</t>
  </si>
  <si>
    <t>1,2;1,5;2;2,5;3мм ст.65Г</t>
  </si>
  <si>
    <r>
      <t>3мм</t>
    </r>
    <r>
      <rPr>
        <b/>
        <sz val="10"/>
        <rFont val="Times New Roman Cyr"/>
        <family val="1"/>
      </rPr>
      <t xml:space="preserve"> ст.65Г/</t>
    </r>
    <r>
      <rPr>
        <sz val="10"/>
        <rFont val="Times New Roman Cyr"/>
        <family val="1"/>
      </rPr>
      <t>4,5мм</t>
    </r>
    <r>
      <rPr>
        <b/>
        <sz val="10"/>
        <rFont val="Times New Roman Cyr"/>
        <family val="1"/>
      </rPr>
      <t xml:space="preserve"> 60с2а</t>
    </r>
  </si>
  <si>
    <t>С/К</t>
  </si>
  <si>
    <t>1,5;2;2,5;3мм ст.60С2А</t>
  </si>
  <si>
    <t>4мм ст.65Г</t>
  </si>
  <si>
    <t>ЛИСТ х/к ст. конструкционная легированная</t>
  </si>
  <si>
    <t>5,6,8ммх1250х3000 ст.65Г</t>
  </si>
  <si>
    <r>
      <t xml:space="preserve">1мм </t>
    </r>
    <r>
      <rPr>
        <b/>
        <sz val="10"/>
        <rFont val="Times New Roman Cyr"/>
        <family val="1"/>
      </rPr>
      <t xml:space="preserve"> 30ХГСА</t>
    </r>
  </si>
  <si>
    <t>5,6,8ммх1,25;2х6м ст.65Г</t>
  </si>
  <si>
    <t xml:space="preserve">С,У </t>
  </si>
  <si>
    <t xml:space="preserve">1,2;1,5;2;2,5;3ммх1х2м </t>
  </si>
  <si>
    <t>с АТП</t>
  </si>
  <si>
    <t>5,6,7мм 65Г</t>
  </si>
  <si>
    <t>1,7;2,8ммх1х2м</t>
  </si>
  <si>
    <t>10,12,14,16,20мм</t>
  </si>
  <si>
    <t xml:space="preserve">                     Лист г/к ст.НЕРЖАВЕЮЩАЯ  12Х18Н10Т </t>
  </si>
  <si>
    <t>25,30,40,50,60мм</t>
  </si>
  <si>
    <t>2;2,5;3;4х1000х2000</t>
  </si>
  <si>
    <r>
      <t>8</t>
    </r>
    <r>
      <rPr>
        <b/>
        <sz val="9"/>
        <rFont val="Times New Roman Cyr"/>
        <family val="1"/>
      </rPr>
      <t>,</t>
    </r>
    <r>
      <rPr>
        <sz val="9"/>
        <rFont val="Times New Roman Cyr"/>
        <family val="1"/>
      </rPr>
      <t>10,12,14,16,20,25,30мм 65Г</t>
    </r>
  </si>
  <si>
    <t xml:space="preserve">5;6мм </t>
  </si>
  <si>
    <r>
      <t>2,3,4мм ст.</t>
    </r>
    <r>
      <rPr>
        <b/>
        <sz val="10"/>
        <rFont val="Times New Roman Cyr"/>
        <family val="1"/>
      </rPr>
      <t>60С2А</t>
    </r>
  </si>
  <si>
    <t>8-40мм</t>
  </si>
  <si>
    <r>
      <t>5,6,7;8;10;12мм ст.</t>
    </r>
    <r>
      <rPr>
        <b/>
        <sz val="10"/>
        <rFont val="Times New Roman Cyr"/>
        <family val="1"/>
      </rPr>
      <t>60С2А</t>
    </r>
  </si>
  <si>
    <t xml:space="preserve">                     Лист г/к ст.НЕРЖАВЕЮЩАЯ  10Х17Н13М2Т </t>
  </si>
  <si>
    <t>14,16,20,25мм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</si>
</sst>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"/>
  </numFmts>
  <fonts count="37">
    <font>
      <sz val="10"/>
      <name val="Arial Cyr"/>
      <family val="2"/>
    </font>
    <font>
      <sz val="10"/>
      <name val="Arial"/>
      <family val="0"/>
    </font>
    <font>
      <b/>
      <i/>
      <sz val="28"/>
      <name val="Times New Roman Cyr"/>
      <family val="1"/>
    </font>
    <font>
      <sz val="28"/>
      <name val="Times New Roman Cyr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4"/>
      <name val="Times New Roman Cyr"/>
      <family val="1"/>
    </font>
    <font>
      <sz val="13"/>
      <name val="Arial Cyr"/>
      <family val="2"/>
    </font>
    <font>
      <b/>
      <sz val="14"/>
      <name val="Times New Roman Cyr"/>
      <family val="1"/>
    </font>
    <font>
      <b/>
      <i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1"/>
    </font>
    <font>
      <b/>
      <i/>
      <sz val="13"/>
      <name val="Times New Roman Cyr"/>
      <family val="1"/>
    </font>
    <font>
      <b/>
      <i/>
      <sz val="16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11"/>
      <name val="Arial Cyr"/>
      <family val="2"/>
    </font>
    <font>
      <sz val="9"/>
      <name val="Times New Roman"/>
      <family val="1"/>
    </font>
    <font>
      <sz val="8"/>
      <name val="Times New Roman"/>
      <family val="1"/>
    </font>
    <font>
      <b/>
      <i/>
      <sz val="9"/>
      <name val="Times New Roman Cyr"/>
      <family val="1"/>
    </font>
    <font>
      <b/>
      <sz val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 Cyr"/>
      <family val="1"/>
    </font>
    <font>
      <sz val="8"/>
      <color indexed="63"/>
      <name val="Times New Roman"/>
      <family val="1"/>
    </font>
    <font>
      <sz val="18"/>
      <name val="Times New Roman Cyr"/>
      <family val="1"/>
    </font>
    <font>
      <b/>
      <i/>
      <sz val="12"/>
      <color indexed="12"/>
      <name val="Times New Roman Cyr"/>
      <family val="1"/>
    </font>
    <font>
      <sz val="16"/>
      <name val="Times New Roman Cyr"/>
      <family val="1"/>
    </font>
    <font>
      <b/>
      <i/>
      <sz val="8"/>
      <name val="Times New Roman Cyr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Border="1" applyAlignment="1">
      <alignment/>
    </xf>
    <xf numFmtId="164" fontId="0" fillId="0" borderId="0" xfId="0" applyFont="1" applyFill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12" fillId="0" borderId="0" xfId="0" applyFont="1" applyAlignment="1">
      <alignment horizontal="center"/>
    </xf>
    <xf numFmtId="164" fontId="12" fillId="0" borderId="0" xfId="0" applyFont="1" applyBorder="1" applyAlignment="1">
      <alignment horizontal="center"/>
    </xf>
    <xf numFmtId="164" fontId="11" fillId="0" borderId="0" xfId="0" applyFont="1" applyFill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 vertical="center"/>
    </xf>
    <xf numFmtId="164" fontId="16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16" fillId="0" borderId="0" xfId="0" applyFont="1" applyAlignment="1">
      <alignment horizontal="center"/>
    </xf>
    <xf numFmtId="164" fontId="17" fillId="0" borderId="0" xfId="0" applyFont="1" applyBorder="1" applyAlignment="1">
      <alignment horizontal="left"/>
    </xf>
    <xf numFmtId="164" fontId="18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4" fontId="5" fillId="0" borderId="0" xfId="0" applyFont="1" applyFill="1" applyAlignment="1">
      <alignment/>
    </xf>
    <xf numFmtId="164" fontId="20" fillId="0" borderId="1" xfId="0" applyFont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center" vertical="center" textRotation="90" wrapText="1"/>
    </xf>
    <xf numFmtId="164" fontId="21" fillId="0" borderId="1" xfId="0" applyFont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3" fillId="0" borderId="0" xfId="0" applyFont="1" applyAlignment="1">
      <alignment/>
    </xf>
    <xf numFmtId="164" fontId="21" fillId="0" borderId="2" xfId="0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 wrapText="1"/>
    </xf>
    <xf numFmtId="164" fontId="25" fillId="0" borderId="0" xfId="0" applyFont="1" applyFill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26" fillId="0" borderId="1" xfId="0" applyFont="1" applyFill="1" applyBorder="1" applyAlignment="1">
      <alignment horizontal="center" vertical="center" wrapText="1"/>
    </xf>
    <xf numFmtId="164" fontId="27" fillId="0" borderId="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1" fillId="0" borderId="3" xfId="0" applyFont="1" applyFill="1" applyBorder="1" applyAlignment="1">
      <alignment horizontal="center" vertical="center" wrapText="1"/>
    </xf>
    <xf numFmtId="164" fontId="20" fillId="0" borderId="1" xfId="0" applyFont="1" applyFill="1" applyBorder="1" applyAlignment="1">
      <alignment horizontal="center" vertical="center" wrapText="1"/>
    </xf>
    <xf numFmtId="164" fontId="23" fillId="0" borderId="0" xfId="0" applyFont="1" applyBorder="1" applyAlignment="1">
      <alignment/>
    </xf>
    <xf numFmtId="164" fontId="23" fillId="0" borderId="0" xfId="0" applyFont="1" applyFill="1" applyAlignment="1">
      <alignment/>
    </xf>
    <xf numFmtId="164" fontId="0" fillId="0" borderId="0" xfId="0" applyFill="1" applyAlignment="1">
      <alignment/>
    </xf>
    <xf numFmtId="164" fontId="19" fillId="0" borderId="0" xfId="0" applyFont="1" applyFill="1" applyBorder="1" applyAlignment="1">
      <alignment horizontal="center" vertical="center" wrapText="1"/>
    </xf>
    <xf numFmtId="164" fontId="28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30" fillId="0" borderId="1" xfId="0" applyFont="1" applyFill="1" applyBorder="1" applyAlignment="1">
      <alignment horizontal="center" vertical="center" wrapText="1"/>
    </xf>
    <xf numFmtId="164" fontId="31" fillId="0" borderId="0" xfId="0" applyFont="1" applyFill="1" applyBorder="1" applyAlignment="1">
      <alignment horizontal="center" vertical="center" wrapText="1"/>
    </xf>
    <xf numFmtId="164" fontId="21" fillId="0" borderId="4" xfId="0" applyFont="1" applyBorder="1" applyAlignment="1">
      <alignment horizontal="center"/>
    </xf>
    <xf numFmtId="164" fontId="20" fillId="0" borderId="2" xfId="0" applyFont="1" applyFill="1" applyBorder="1" applyAlignment="1">
      <alignment horizontal="center" vertical="center" wrapText="1"/>
    </xf>
    <xf numFmtId="164" fontId="20" fillId="0" borderId="4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22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/>
    </xf>
    <xf numFmtId="164" fontId="32" fillId="0" borderId="0" xfId="0" applyFont="1" applyBorder="1" applyAlignment="1">
      <alignment/>
    </xf>
    <xf numFmtId="164" fontId="12" fillId="0" borderId="0" xfId="0" applyFont="1" applyBorder="1" applyAlignment="1">
      <alignment horizontal="right"/>
    </xf>
    <xf numFmtId="164" fontId="13" fillId="0" borderId="0" xfId="0" applyFont="1" applyBorder="1" applyAlignment="1">
      <alignment/>
    </xf>
    <xf numFmtId="164" fontId="33" fillId="0" borderId="0" xfId="0" applyFont="1" applyAlignment="1">
      <alignment vertical="center"/>
    </xf>
    <xf numFmtId="164" fontId="34" fillId="0" borderId="0" xfId="0" applyFont="1" applyBorder="1" applyAlignment="1">
      <alignment horizontal="left"/>
    </xf>
    <xf numFmtId="164" fontId="20" fillId="0" borderId="4" xfId="0" applyFont="1" applyFill="1" applyBorder="1" applyAlignment="1">
      <alignment horizontal="center" vertical="center" wrapText="1"/>
    </xf>
    <xf numFmtId="164" fontId="25" fillId="0" borderId="0" xfId="0" applyFont="1" applyFill="1" applyAlignment="1">
      <alignment horizontal="center"/>
    </xf>
    <xf numFmtId="164" fontId="22" fillId="0" borderId="4" xfId="0" applyFont="1" applyBorder="1" applyAlignment="1">
      <alignment horizontal="center"/>
    </xf>
    <xf numFmtId="164" fontId="21" fillId="0" borderId="4" xfId="0" applyFont="1" applyFill="1" applyBorder="1" applyAlignment="1">
      <alignment horizontal="center" vertical="center" wrapText="1"/>
    </xf>
    <xf numFmtId="164" fontId="21" fillId="0" borderId="5" xfId="0" applyFont="1" applyFill="1" applyBorder="1" applyAlignment="1">
      <alignment horizontal="center" vertical="center" wrapText="1"/>
    </xf>
    <xf numFmtId="164" fontId="21" fillId="0" borderId="1" xfId="0" applyFont="1" applyBorder="1" applyAlignment="1">
      <alignment horizontal="center"/>
    </xf>
    <xf numFmtId="164" fontId="21" fillId="0" borderId="6" xfId="0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/>
    </xf>
    <xf numFmtId="164" fontId="10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21" fillId="0" borderId="0" xfId="0" applyFont="1" applyAlignment="1">
      <alignment horizontal="center"/>
    </xf>
    <xf numFmtId="164" fontId="35" fillId="0" borderId="0" xfId="0" applyFont="1" applyFill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 wrapText="1"/>
    </xf>
    <xf numFmtId="164" fontId="21" fillId="0" borderId="9" xfId="0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justify" vertical="center" wrapText="1"/>
    </xf>
    <xf numFmtId="164" fontId="36" fillId="0" borderId="0" xfId="0" applyFont="1" applyFill="1" applyAlignment="1">
      <alignment/>
    </xf>
    <xf numFmtId="164" fontId="27" fillId="0" borderId="1" xfId="0" applyFont="1" applyFill="1" applyBorder="1" applyAlignment="1">
      <alignment horizontal="center" vertical="center" wrapText="1"/>
    </xf>
    <xf numFmtId="164" fontId="22" fillId="0" borderId="1" xfId="0" applyFont="1" applyBorder="1" applyAlignment="1">
      <alignment horizontal="center"/>
    </xf>
    <xf numFmtId="164" fontId="21" fillId="0" borderId="1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ci5.googleusercontent.com/proxy/xZc6elyW0gERtyjLmtEv1L3ZGxLiTDVdxH9AiPzQ8WQDvc4gsPTvbRgoRRsyfM4hm0CRcT2CsWlvQ_Hc2zYE3QFrusDYJ1vDSigoEjI=s0-d-e1-ft#http://www.avis.co.uk/assets/build/core/emailHeader.gif" TargetMode="External" /><Relationship Id="rId2" Type="http://schemas.openxmlformats.org/officeDocument/2006/relationships/image" Target="../media/image1.png" /><Relationship Id="rId3" Type="http://schemas.openxmlformats.org/officeDocument/2006/relationships/image" Target="https://ssl.gstatic.com/ui/v1/icons/mail/no_photo.png" TargetMode="External" /><Relationship Id="rId4" Type="http://schemas.openxmlformats.org/officeDocument/2006/relationships/image" Target="https://ci3.googleusercontent.com/proxy/fSRVP0kAa5yvGrhcMhXythji1U5NHaIAMH18l7VGS4Rr4BQC0bvbVU2Xo3WEIbGNPkRXqe44XjLS59INm5LtbiXJFXneS-rE7rsV0mQ=s0-d-e1-ft#http://www.avis.co.uk/assets/build/core/emailFooter.gif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7</xdr:col>
      <xdr:colOff>38100</xdr:colOff>
      <xdr:row>17</xdr:row>
      <xdr:rowOff>152400</xdr:rowOff>
    </xdr:to>
    <xdr:pic>
      <xdr:nvPicPr>
        <xdr:cNvPr id="1" name="https://ci5.googleusercontent.com/proxy/xZc6elyW0gERtyjLmtEv1L3ZGxLiTDVdxH9AiPzQ8WQDvc4gsPTvbRgoRRsyfM4hm0CRcT2CsWlvQ_Hc2zYE3QFrusDYJ1vDSigoEjI=s0-d-e1-ft#http://www.avis.co.uk/assets/build/core/emailHead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33650"/>
          <a:ext cx="61722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34</xdr:row>
      <xdr:rowOff>0</xdr:rowOff>
    </xdr:from>
    <xdr:to>
      <xdr:col>12</xdr:col>
      <xdr:colOff>304800</xdr:colOff>
      <xdr:row>40</xdr:row>
      <xdr:rowOff>38100</xdr:rowOff>
    </xdr:to>
    <xdr:pic>
      <xdr:nvPicPr>
        <xdr:cNvPr id="2" name="https://ci3.googleusercontent.com/proxy/fSRVP0kAa5yvGrhcMhXythji1U5NHaIAMH18l7VGS4Rr4BQC0bvbVU2Xo3WEIbGNPkRXqe44XjLS59INm5LtbiXJFXneS-rE7rsV0mQ=s0-d-e1-ft#http://www.avis.co.uk/assets/build/core/emailFoote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6153150"/>
          <a:ext cx="20574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42</xdr:row>
      <xdr:rowOff>0</xdr:rowOff>
    </xdr:from>
    <xdr:to>
      <xdr:col>9</xdr:col>
      <xdr:colOff>323850</xdr:colOff>
      <xdr:row>42</xdr:row>
      <xdr:rowOff>161925</xdr:rowOff>
    </xdr:to>
    <xdr:pic>
      <xdr:nvPicPr>
        <xdr:cNvPr id="3" name="https://ssl.gstatic.com/ui/v1/icons/mail/no_photo.png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896225" y="7600950"/>
          <a:ext cx="3238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7</xdr:col>
      <xdr:colOff>38100</xdr:colOff>
      <xdr:row>17</xdr:row>
      <xdr:rowOff>152400</xdr:rowOff>
    </xdr:to>
    <xdr:pic>
      <xdr:nvPicPr>
        <xdr:cNvPr id="4" name="https://ci5.googleusercontent.com/proxy/xZc6elyW0gERtyjLmtEv1L3ZGxLiTDVdxH9AiPzQ8WQDvc4gsPTvbRgoRRsyfM4hm0CRcT2CsWlvQ_Hc2zYE3QFrusDYJ1vDSigoEjI=s0-d-e1-ft#http://www.avis.co.uk/assets/build/core/emailHead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33650"/>
          <a:ext cx="61722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34</xdr:row>
      <xdr:rowOff>0</xdr:rowOff>
    </xdr:from>
    <xdr:to>
      <xdr:col>12</xdr:col>
      <xdr:colOff>304800</xdr:colOff>
      <xdr:row>40</xdr:row>
      <xdr:rowOff>38100</xdr:rowOff>
    </xdr:to>
    <xdr:pic>
      <xdr:nvPicPr>
        <xdr:cNvPr id="5" name="https://ci3.googleusercontent.com/proxy/fSRVP0kAa5yvGrhcMhXythji1U5NHaIAMH18l7VGS4Rr4BQC0bvbVU2Xo3WEIbGNPkRXqe44XjLS59INm5LtbiXJFXneS-rE7rsV0mQ=s0-d-e1-ft#http://www.avis.co.uk/assets/build/core/emailFoot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8763000" y="6153150"/>
          <a:ext cx="20574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42</xdr:row>
      <xdr:rowOff>0</xdr:rowOff>
    </xdr:from>
    <xdr:to>
      <xdr:col>9</xdr:col>
      <xdr:colOff>323850</xdr:colOff>
      <xdr:row>42</xdr:row>
      <xdr:rowOff>161925</xdr:rowOff>
    </xdr:to>
    <xdr:pic>
      <xdr:nvPicPr>
        <xdr:cNvPr id="6" name="https://ssl.gstatic.com/ui/v1/icons/mail/no_photo.png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896225" y="7600950"/>
          <a:ext cx="3238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7</xdr:col>
      <xdr:colOff>38100</xdr:colOff>
      <xdr:row>17</xdr:row>
      <xdr:rowOff>152400</xdr:rowOff>
    </xdr:to>
    <xdr:pic>
      <xdr:nvPicPr>
        <xdr:cNvPr id="7" name="https://ci5.googleusercontent.com/proxy/xZc6elyW0gERtyjLmtEv1L3ZGxLiTDVdxH9AiPzQ8WQDvc4gsPTvbRgoRRsyfM4hm0CRcT2CsWlvQ_Hc2zYE3QFrusDYJ1vDSigoEjI=s0-d-e1-ft#http://www.avis.co.uk/assets/build/core/emailHeader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533650"/>
          <a:ext cx="61722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34</xdr:row>
      <xdr:rowOff>0</xdr:rowOff>
    </xdr:from>
    <xdr:to>
      <xdr:col>12</xdr:col>
      <xdr:colOff>304800</xdr:colOff>
      <xdr:row>40</xdr:row>
      <xdr:rowOff>38100</xdr:rowOff>
    </xdr:to>
    <xdr:pic>
      <xdr:nvPicPr>
        <xdr:cNvPr id="8" name="https://ci3.googleusercontent.com/proxy/fSRVP0kAa5yvGrhcMhXythji1U5NHaIAMH18l7VGS4Rr4BQC0bvbVU2Xo3WEIbGNPkRXqe44XjLS59INm5LtbiXJFXneS-rE7rsV0mQ=s0-d-e1-ft#http://www.avis.co.uk/assets/build/core/emailFoote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6153150"/>
          <a:ext cx="20574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ale@areal.ms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1"/>
  <sheetViews>
    <sheetView tabSelected="1" zoomScale="105" zoomScaleNormal="105" zoomScaleSheetLayoutView="100" workbookViewId="0" topLeftCell="A1">
      <selection activeCell="A4" sqref="A4"/>
    </sheetView>
  </sheetViews>
  <sheetFormatPr defaultColWidth="7.00390625" defaultRowHeight="12.75" customHeight="1"/>
  <cols>
    <col min="1" max="1" width="26.50390625" style="1" customWidth="1"/>
    <col min="2" max="2" width="7.75390625" style="1" customWidth="1"/>
    <col min="3" max="5" width="7.75390625" style="2" customWidth="1"/>
    <col min="6" max="6" width="4.75390625" style="3" customWidth="1"/>
    <col min="7" max="7" width="27.625" style="1" customWidth="1"/>
    <col min="8" max="8" width="7.75390625" style="1" customWidth="1"/>
    <col min="9" max="11" width="7.75390625" style="2" customWidth="1"/>
    <col min="12" max="12" width="4.125" style="3" customWidth="1"/>
    <col min="13" max="247" width="7.50390625" style="1" customWidth="1"/>
    <col min="248" max="249" width="7.50390625" style="0" customWidth="1"/>
    <col min="250" max="254" width="8.00390625" style="0" customWidth="1"/>
    <col min="255" max="16384" width="11.625" style="0" customWidth="1"/>
  </cols>
  <sheetData>
    <row r="1" spans="1:254" ht="27.75" customHeight="1">
      <c r="A1" s="4" t="s">
        <v>0</v>
      </c>
      <c r="B1" s="4"/>
      <c r="C1" s="5"/>
      <c r="D1" s="5"/>
      <c r="E1" s="5"/>
      <c r="F1" s="6"/>
      <c r="G1" s="7" t="s">
        <v>1</v>
      </c>
      <c r="H1" s="7"/>
      <c r="I1" s="8" t="s">
        <v>2</v>
      </c>
      <c r="J1" s="9"/>
      <c r="K1" s="9"/>
      <c r="L1" s="10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P1" s="11"/>
      <c r="IQ1" s="11"/>
      <c r="IR1" s="11"/>
      <c r="IS1" s="11"/>
      <c r="IT1" s="11"/>
    </row>
    <row r="2" spans="1:254" s="19" customFormat="1" ht="17.25" customHeight="1">
      <c r="A2" s="12" t="s">
        <v>3</v>
      </c>
      <c r="B2" s="13"/>
      <c r="C2" s="12"/>
      <c r="D2" s="14"/>
      <c r="E2" s="14"/>
      <c r="F2" s="15"/>
      <c r="G2" s="16"/>
      <c r="H2" s="16"/>
      <c r="I2" s="16"/>
      <c r="J2" s="17" t="s">
        <v>4</v>
      </c>
      <c r="K2" s="17"/>
      <c r="L2" s="18"/>
      <c r="IP2" s="20"/>
      <c r="IQ2" s="20"/>
      <c r="IR2" s="20"/>
      <c r="IS2" s="20"/>
      <c r="IT2" s="20"/>
    </row>
    <row r="3" spans="1:248" s="11" customFormat="1" ht="16.5" customHeight="1">
      <c r="A3" s="21" t="s">
        <v>5</v>
      </c>
      <c r="B3" s="22"/>
      <c r="C3" s="23"/>
      <c r="D3" s="23"/>
      <c r="E3" s="23"/>
      <c r="F3" s="24"/>
      <c r="G3" s="25"/>
      <c r="H3" s="26"/>
      <c r="I3" s="8"/>
      <c r="J3" s="27"/>
      <c r="K3" s="28"/>
      <c r="L3" s="29"/>
      <c r="IN3"/>
    </row>
    <row r="4" spans="1:247" ht="12.75" customHeight="1">
      <c r="A4" s="30" t="s">
        <v>6</v>
      </c>
      <c r="B4" s="30" t="s">
        <v>7</v>
      </c>
      <c r="C4" s="30" t="s">
        <v>8</v>
      </c>
      <c r="D4" s="30"/>
      <c r="E4" s="30"/>
      <c r="F4" s="31"/>
      <c r="G4" s="30" t="s">
        <v>6</v>
      </c>
      <c r="H4" s="30" t="s">
        <v>7</v>
      </c>
      <c r="I4" s="30" t="s">
        <v>8</v>
      </c>
      <c r="J4" s="30"/>
      <c r="K4" s="30"/>
      <c r="L4" s="3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" customHeight="1">
      <c r="A5" s="30"/>
      <c r="B5" s="30"/>
      <c r="C5" s="30" t="s">
        <v>9</v>
      </c>
      <c r="D5" s="30" t="s">
        <v>10</v>
      </c>
      <c r="E5" s="30" t="s">
        <v>11</v>
      </c>
      <c r="F5" s="31"/>
      <c r="G5" s="30"/>
      <c r="H5" s="30"/>
      <c r="I5" s="30" t="s">
        <v>9</v>
      </c>
      <c r="J5" s="30" t="s">
        <v>10</v>
      </c>
      <c r="K5" s="30" t="s">
        <v>11</v>
      </c>
      <c r="L5" s="3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8" s="36" customFormat="1" ht="10.5" customHeight="1">
      <c r="A6" s="33" t="s">
        <v>12</v>
      </c>
      <c r="B6" s="33"/>
      <c r="C6" s="33"/>
      <c r="D6" s="33"/>
      <c r="E6" s="33"/>
      <c r="F6" s="34"/>
      <c r="G6" s="35" t="s">
        <v>13</v>
      </c>
      <c r="H6" s="35"/>
      <c r="I6" s="35"/>
      <c r="J6" s="35"/>
      <c r="K6" s="35"/>
      <c r="L6" s="31"/>
      <c r="IN6"/>
    </row>
    <row r="7" spans="1:248" s="36" customFormat="1" ht="10.5" customHeight="1">
      <c r="A7" s="37" t="s">
        <v>14</v>
      </c>
      <c r="B7" s="38" t="s">
        <v>15</v>
      </c>
      <c r="C7" s="38">
        <f>E7+1003</f>
        <v>46433</v>
      </c>
      <c r="D7" s="38">
        <f>E7+295</f>
        <v>45725</v>
      </c>
      <c r="E7" s="38">
        <v>45430</v>
      </c>
      <c r="F7" s="39"/>
      <c r="G7" s="37" t="s">
        <v>16</v>
      </c>
      <c r="H7" s="38" t="s">
        <v>15</v>
      </c>
      <c r="I7" s="38">
        <f>K7+1003</f>
        <v>49501</v>
      </c>
      <c r="J7" s="38">
        <f>K7+295</f>
        <v>48793</v>
      </c>
      <c r="K7" s="38">
        <v>48498</v>
      </c>
      <c r="L7" s="40"/>
      <c r="M7" s="41"/>
      <c r="IN7"/>
    </row>
    <row r="8" spans="1:247" ht="10.5" customHeight="1">
      <c r="A8" s="38" t="s">
        <v>17</v>
      </c>
      <c r="B8" s="38" t="s">
        <v>15</v>
      </c>
      <c r="C8" s="38">
        <f>E8+1003</f>
        <v>46492</v>
      </c>
      <c r="D8" s="38">
        <f>E8+295</f>
        <v>45784</v>
      </c>
      <c r="E8" s="38">
        <v>45489</v>
      </c>
      <c r="F8" s="39"/>
      <c r="G8" s="37" t="s">
        <v>18</v>
      </c>
      <c r="H8" s="38" t="s">
        <v>15</v>
      </c>
      <c r="I8" s="38">
        <f>K8+1003</f>
        <v>51979</v>
      </c>
      <c r="J8" s="38">
        <f>K8+295</f>
        <v>51271</v>
      </c>
      <c r="K8" s="38">
        <v>50976</v>
      </c>
      <c r="L8" s="40"/>
      <c r="M8" s="41"/>
      <c r="N8"/>
      <c r="O8"/>
      <c r="P8"/>
      <c r="Q8" s="34"/>
      <c r="R8" s="34"/>
      <c r="S8" s="34"/>
      <c r="T8" s="34"/>
      <c r="U8" s="34"/>
      <c r="V8" s="34"/>
      <c r="W8" s="40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10.5" customHeight="1">
      <c r="A9" s="38" t="s">
        <v>19</v>
      </c>
      <c r="B9" s="38" t="s">
        <v>15</v>
      </c>
      <c r="C9" s="38">
        <f>E9+1003</f>
        <v>49973</v>
      </c>
      <c r="D9" s="38">
        <f>E9+295</f>
        <v>49265</v>
      </c>
      <c r="E9" s="38">
        <v>48970</v>
      </c>
      <c r="F9" s="39"/>
      <c r="G9" s="37" t="s">
        <v>20</v>
      </c>
      <c r="H9" s="38" t="s">
        <v>15</v>
      </c>
      <c r="I9" s="38">
        <f>K9+1003</f>
        <v>46787</v>
      </c>
      <c r="J9" s="38">
        <f>K9+295</f>
        <v>46079</v>
      </c>
      <c r="K9" s="38">
        <v>45784</v>
      </c>
      <c r="L9" s="40"/>
      <c r="M9" s="4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10.5" customHeight="1">
      <c r="A10" s="38" t="s">
        <v>21</v>
      </c>
      <c r="B10" s="38" t="s">
        <v>22</v>
      </c>
      <c r="C10" s="38">
        <f>E10+1003</f>
        <v>44899</v>
      </c>
      <c r="D10" s="38">
        <f>E10+295</f>
        <v>44191</v>
      </c>
      <c r="E10" s="38">
        <v>43896</v>
      </c>
      <c r="F10" s="39"/>
      <c r="G10" s="37" t="s">
        <v>23</v>
      </c>
      <c r="H10" s="38" t="s">
        <v>15</v>
      </c>
      <c r="I10" s="42">
        <f>K10+1003</f>
        <v>48498</v>
      </c>
      <c r="J10" s="42">
        <f>K10+295</f>
        <v>47790</v>
      </c>
      <c r="K10" s="42">
        <v>47495</v>
      </c>
      <c r="L10" s="40"/>
      <c r="M10" s="4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10.5" customHeight="1">
      <c r="A11" s="38" t="s">
        <v>24</v>
      </c>
      <c r="B11" s="38" t="s">
        <v>25</v>
      </c>
      <c r="C11" s="38">
        <f>E11+1003</f>
        <v>46079</v>
      </c>
      <c r="D11" s="38">
        <f>E11+295</f>
        <v>45371</v>
      </c>
      <c r="E11" s="38">
        <v>45076</v>
      </c>
      <c r="F11" s="39"/>
      <c r="G11" s="38" t="s">
        <v>26</v>
      </c>
      <c r="H11" s="38" t="s">
        <v>27</v>
      </c>
      <c r="I11" s="38">
        <f>K11+1003</f>
        <v>48380</v>
      </c>
      <c r="J11" s="38">
        <f>K11+295</f>
        <v>47672</v>
      </c>
      <c r="K11" s="38">
        <v>47377</v>
      </c>
      <c r="L11" s="31"/>
      <c r="M11" s="4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10.5" customHeight="1">
      <c r="A12" s="38" t="s">
        <v>20</v>
      </c>
      <c r="B12" s="38" t="s">
        <v>25</v>
      </c>
      <c r="C12" s="38">
        <f>E12+1003</f>
        <v>46374</v>
      </c>
      <c r="D12" s="38">
        <f>E12+295</f>
        <v>45666</v>
      </c>
      <c r="E12" s="38">
        <v>45371</v>
      </c>
      <c r="F12" s="39"/>
      <c r="G12" s="35" t="s">
        <v>28</v>
      </c>
      <c r="H12" s="38" t="s">
        <v>25</v>
      </c>
      <c r="I12" s="42">
        <f>K12+1003</f>
        <v>48144</v>
      </c>
      <c r="J12" s="42">
        <f>K12+295</f>
        <v>47436</v>
      </c>
      <c r="K12" s="42">
        <v>47141</v>
      </c>
      <c r="L12" s="43"/>
      <c r="M12" s="4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10.5" customHeight="1">
      <c r="A13" s="38" t="s">
        <v>29</v>
      </c>
      <c r="B13" s="38" t="s">
        <v>15</v>
      </c>
      <c r="C13" s="38">
        <f>E13+1003</f>
        <v>42952</v>
      </c>
      <c r="D13" s="38">
        <f>E13+295</f>
        <v>42244</v>
      </c>
      <c r="E13" s="38">
        <v>41949</v>
      </c>
      <c r="F13" s="39"/>
      <c r="G13" s="38" t="s">
        <v>30</v>
      </c>
      <c r="H13" s="38" t="s">
        <v>25</v>
      </c>
      <c r="I13" s="38">
        <f>K13+1003</f>
        <v>46787</v>
      </c>
      <c r="J13" s="38">
        <f>K13+295</f>
        <v>46079</v>
      </c>
      <c r="K13" s="38">
        <v>45784</v>
      </c>
      <c r="L13" s="40"/>
      <c r="M13" s="41"/>
      <c r="N13"/>
      <c r="O13"/>
      <c r="P13"/>
      <c r="Q13" s="34"/>
      <c r="R13" s="34"/>
      <c r="S13" s="34"/>
      <c r="T13" s="34"/>
      <c r="U13" s="34"/>
      <c r="V13" s="34"/>
      <c r="W13" s="40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10.5" customHeight="1">
      <c r="A14" s="38" t="s">
        <v>31</v>
      </c>
      <c r="B14" s="38" t="s">
        <v>15</v>
      </c>
      <c r="C14" s="38">
        <f>E14+1003</f>
        <v>44486</v>
      </c>
      <c r="D14" s="38">
        <f>E14+295</f>
        <v>43778</v>
      </c>
      <c r="E14" s="38">
        <v>43483</v>
      </c>
      <c r="F14" s="39"/>
      <c r="G14" s="38" t="s">
        <v>32</v>
      </c>
      <c r="H14" s="38" t="s">
        <v>25</v>
      </c>
      <c r="I14" s="35">
        <v>44958</v>
      </c>
      <c r="J14" s="35">
        <v>44958</v>
      </c>
      <c r="K14" s="35">
        <v>44958</v>
      </c>
      <c r="L14" s="40"/>
      <c r="M14" s="4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10.5" customHeight="1">
      <c r="A15" s="38" t="s">
        <v>33</v>
      </c>
      <c r="B15" s="38" t="s">
        <v>25</v>
      </c>
      <c r="C15" s="38">
        <f>E15+1003</f>
        <v>45961</v>
      </c>
      <c r="D15" s="38">
        <f>E15+295</f>
        <v>45253</v>
      </c>
      <c r="E15" s="38">
        <v>44958</v>
      </c>
      <c r="F15" s="39"/>
      <c r="G15" s="38" t="s">
        <v>34</v>
      </c>
      <c r="H15" s="38" t="s">
        <v>35</v>
      </c>
      <c r="I15" s="38">
        <f>K15+1003</f>
        <v>49501</v>
      </c>
      <c r="J15" s="38">
        <f>K15+295</f>
        <v>48793</v>
      </c>
      <c r="K15" s="38">
        <v>48498</v>
      </c>
      <c r="L15" s="40"/>
      <c r="M15" s="4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10.5" customHeight="1">
      <c r="A16" s="38" t="s">
        <v>36</v>
      </c>
      <c r="B16" s="38" t="s">
        <v>15</v>
      </c>
      <c r="C16" s="38">
        <f>E16+1003</f>
        <v>49973</v>
      </c>
      <c r="D16" s="38">
        <f>E16+295</f>
        <v>49265</v>
      </c>
      <c r="E16" s="38">
        <v>48970</v>
      </c>
      <c r="F16" s="39"/>
      <c r="G16" s="38" t="s">
        <v>37</v>
      </c>
      <c r="H16" s="38" t="s">
        <v>35</v>
      </c>
      <c r="I16" s="38">
        <f>K16+1003</f>
        <v>50386</v>
      </c>
      <c r="J16" s="38">
        <f>K16+295</f>
        <v>49678</v>
      </c>
      <c r="K16" s="38">
        <v>49383</v>
      </c>
      <c r="L16" s="31"/>
      <c r="M16" s="41"/>
      <c r="N16"/>
      <c r="O16" s="4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10.5" customHeight="1">
      <c r="A17" s="38" t="s">
        <v>38</v>
      </c>
      <c r="B17" s="38" t="s">
        <v>25</v>
      </c>
      <c r="C17" s="38">
        <f>E17+1003</f>
        <v>45843</v>
      </c>
      <c r="D17" s="38">
        <f>E17+295</f>
        <v>45135</v>
      </c>
      <c r="E17" s="38">
        <v>44840</v>
      </c>
      <c r="F17" s="39"/>
      <c r="G17" s="38" t="s">
        <v>39</v>
      </c>
      <c r="H17" s="38" t="s">
        <v>15</v>
      </c>
      <c r="I17" s="38">
        <f>K17+1003</f>
        <v>50563</v>
      </c>
      <c r="J17" s="38">
        <f>K17+295</f>
        <v>49855</v>
      </c>
      <c r="K17" s="38">
        <v>49560</v>
      </c>
      <c r="L17" s="40"/>
      <c r="M17" s="4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10.5" customHeight="1">
      <c r="A18" s="38" t="s">
        <v>40</v>
      </c>
      <c r="B18" s="38" t="s">
        <v>41</v>
      </c>
      <c r="C18" s="38">
        <f>E18+1003</f>
        <v>44486</v>
      </c>
      <c r="D18" s="38">
        <f>E18+295</f>
        <v>43778</v>
      </c>
      <c r="E18" s="38">
        <v>43483</v>
      </c>
      <c r="F18" s="39"/>
      <c r="G18" s="38" t="s">
        <v>42</v>
      </c>
      <c r="H18" s="38" t="s">
        <v>15</v>
      </c>
      <c r="I18" s="38">
        <f>K18+1003</f>
        <v>49973</v>
      </c>
      <c r="J18" s="38">
        <f>K18+295</f>
        <v>49265</v>
      </c>
      <c r="K18" s="38">
        <v>48970</v>
      </c>
      <c r="L18" s="40"/>
      <c r="M18" s="41"/>
      <c r="N18"/>
      <c r="O18" s="45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10.5" customHeight="1">
      <c r="A19" s="38" t="s">
        <v>43</v>
      </c>
      <c r="B19" s="38" t="s">
        <v>44</v>
      </c>
      <c r="C19" s="38">
        <f>E19+1003</f>
        <v>45666</v>
      </c>
      <c r="D19" s="38">
        <f>E19+295</f>
        <v>44958</v>
      </c>
      <c r="E19" s="38">
        <v>44663</v>
      </c>
      <c r="F19" s="39"/>
      <c r="G19" s="38" t="s">
        <v>45</v>
      </c>
      <c r="H19" s="38" t="s">
        <v>15</v>
      </c>
      <c r="I19" s="38">
        <f>K19+1003</f>
        <v>49501</v>
      </c>
      <c r="J19" s="38">
        <f>K19+295</f>
        <v>48793</v>
      </c>
      <c r="K19" s="38">
        <v>48498</v>
      </c>
      <c r="L19" s="40"/>
      <c r="M19" s="41"/>
      <c r="N19"/>
      <c r="O19"/>
      <c r="P19" s="34"/>
      <c r="Q19" s="34"/>
      <c r="R19" s="34"/>
      <c r="S19" s="34"/>
      <c r="T19" s="34"/>
      <c r="U19" s="34"/>
      <c r="V19" s="39"/>
      <c r="W19" s="40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10.5" customHeight="1">
      <c r="A20" s="38" t="s">
        <v>46</v>
      </c>
      <c r="B20" s="38" t="s">
        <v>15</v>
      </c>
      <c r="C20" s="38">
        <f>E20+1003</f>
        <v>47967</v>
      </c>
      <c r="D20" s="38">
        <f>E20+295</f>
        <v>47259</v>
      </c>
      <c r="E20" s="38">
        <v>46964</v>
      </c>
      <c r="F20" s="39"/>
      <c r="G20" s="38" t="s">
        <v>47</v>
      </c>
      <c r="H20" s="38" t="s">
        <v>15</v>
      </c>
      <c r="I20" s="38">
        <f>K20+1003</f>
        <v>50386</v>
      </c>
      <c r="J20" s="38">
        <f>K20+295</f>
        <v>49678</v>
      </c>
      <c r="K20" s="38">
        <v>49383</v>
      </c>
      <c r="L20" s="40"/>
      <c r="M20" s="41"/>
      <c r="N20"/>
      <c r="O20"/>
      <c r="P20"/>
      <c r="Q20" s="34"/>
      <c r="R20" s="34"/>
      <c r="S20" s="34"/>
      <c r="T20" s="34"/>
      <c r="U20" s="34"/>
      <c r="V20" s="34"/>
      <c r="W20" s="4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11.25" customHeight="1">
      <c r="A21" s="38" t="s">
        <v>48</v>
      </c>
      <c r="B21" s="38" t="s">
        <v>15</v>
      </c>
      <c r="C21" s="38">
        <f>E21+1003</f>
        <v>47967</v>
      </c>
      <c r="D21" s="38">
        <f>E21+295</f>
        <v>47259</v>
      </c>
      <c r="E21" s="38">
        <v>46964</v>
      </c>
      <c r="F21" s="39"/>
      <c r="G21" s="38" t="s">
        <v>49</v>
      </c>
      <c r="H21" s="38" t="s">
        <v>15</v>
      </c>
      <c r="I21" s="38">
        <f>K21+1003</f>
        <v>50563</v>
      </c>
      <c r="J21" s="38">
        <f>K21+295</f>
        <v>49855</v>
      </c>
      <c r="K21" s="38">
        <v>49560</v>
      </c>
      <c r="L21" s="40"/>
      <c r="M21" s="4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10.5" customHeight="1">
      <c r="A22" s="38" t="s">
        <v>50</v>
      </c>
      <c r="B22" s="38" t="s">
        <v>15</v>
      </c>
      <c r="C22" s="38">
        <f>E22+1003</f>
        <v>47967</v>
      </c>
      <c r="D22" s="38">
        <f>E22+295</f>
        <v>47259</v>
      </c>
      <c r="E22" s="38">
        <v>46964</v>
      </c>
      <c r="F22" s="39"/>
      <c r="G22" s="38" t="s">
        <v>51</v>
      </c>
      <c r="H22" s="38" t="s">
        <v>15</v>
      </c>
      <c r="I22" s="38">
        <f>K22+1003</f>
        <v>50563</v>
      </c>
      <c r="J22" s="38">
        <f>K22+295</f>
        <v>49855</v>
      </c>
      <c r="K22" s="38">
        <v>49560</v>
      </c>
      <c r="L22" s="40"/>
      <c r="M22" s="41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10.5" customHeight="1">
      <c r="A23" s="38" t="s">
        <v>52</v>
      </c>
      <c r="B23" s="38" t="s">
        <v>53</v>
      </c>
      <c r="C23" s="38">
        <f>E23+1003</f>
        <v>46787</v>
      </c>
      <c r="D23" s="38">
        <f>E23+295</f>
        <v>46079</v>
      </c>
      <c r="E23" s="38">
        <v>45784</v>
      </c>
      <c r="F23" s="39"/>
      <c r="G23" s="38" t="s">
        <v>54</v>
      </c>
      <c r="H23" s="38" t="s">
        <v>15</v>
      </c>
      <c r="I23" s="38">
        <f>K23+1003</f>
        <v>50386</v>
      </c>
      <c r="J23" s="38">
        <f>K23+295</f>
        <v>49678</v>
      </c>
      <c r="K23" s="38">
        <v>49383</v>
      </c>
      <c r="L23" s="40"/>
      <c r="M23" s="41"/>
      <c r="N23"/>
      <c r="O23"/>
      <c r="P23"/>
      <c r="Q23" s="34"/>
      <c r="R23" s="34"/>
      <c r="S23" s="34"/>
      <c r="T23" s="34"/>
      <c r="U23" s="34"/>
      <c r="V23" s="34"/>
      <c r="W23" s="40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10.5" customHeight="1">
      <c r="A24" s="38" t="s">
        <v>52</v>
      </c>
      <c r="B24" s="38" t="s">
        <v>55</v>
      </c>
      <c r="C24" s="38">
        <f>E24+1003</f>
        <v>47790</v>
      </c>
      <c r="D24" s="38">
        <f>E24+295</f>
        <v>47082</v>
      </c>
      <c r="E24" s="38">
        <v>46787</v>
      </c>
      <c r="F24" s="39"/>
      <c r="G24" s="38" t="s">
        <v>56</v>
      </c>
      <c r="H24" s="38" t="s">
        <v>15</v>
      </c>
      <c r="I24" s="38">
        <f>K24+1003</f>
        <v>50681</v>
      </c>
      <c r="J24" s="38">
        <f>K24+295</f>
        <v>49973</v>
      </c>
      <c r="K24" s="38">
        <v>49678</v>
      </c>
      <c r="L24" s="40"/>
      <c r="M24" s="41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10.5" customHeight="1">
      <c r="A25" s="38" t="s">
        <v>57</v>
      </c>
      <c r="B25" s="38" t="s">
        <v>15</v>
      </c>
      <c r="C25" s="38">
        <f>E25+1003</f>
        <v>47967</v>
      </c>
      <c r="D25" s="38">
        <f>E25+295</f>
        <v>47259</v>
      </c>
      <c r="E25" s="38">
        <v>46964</v>
      </c>
      <c r="F25" s="39"/>
      <c r="G25" s="38" t="s">
        <v>58</v>
      </c>
      <c r="H25" s="38" t="s">
        <v>15</v>
      </c>
      <c r="I25" s="46">
        <f>K25+1003</f>
        <v>50976</v>
      </c>
      <c r="J25" s="38">
        <f>K25+295</f>
        <v>50268</v>
      </c>
      <c r="K25" s="38">
        <v>49973</v>
      </c>
      <c r="L25" s="40"/>
      <c r="M25" s="4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10.5" customHeight="1">
      <c r="A26" s="38" t="s">
        <v>59</v>
      </c>
      <c r="B26" s="38" t="s">
        <v>15</v>
      </c>
      <c r="C26" s="38">
        <f>E26+1003</f>
        <v>43483</v>
      </c>
      <c r="D26" s="38">
        <f>E26+295</f>
        <v>42775</v>
      </c>
      <c r="E26" s="38">
        <v>42480</v>
      </c>
      <c r="F26" s="39"/>
      <c r="G26" s="38" t="s">
        <v>60</v>
      </c>
      <c r="H26" s="38" t="s">
        <v>61</v>
      </c>
      <c r="I26" s="38">
        <f>K26+1003</f>
        <v>50976</v>
      </c>
      <c r="J26" s="38">
        <f>K26+295</f>
        <v>50268</v>
      </c>
      <c r="K26" s="38">
        <v>49973</v>
      </c>
      <c r="L26" s="40"/>
      <c r="M26" s="41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10.5" customHeight="1">
      <c r="A27" s="38" t="s">
        <v>62</v>
      </c>
      <c r="B27" s="38" t="s">
        <v>15</v>
      </c>
      <c r="C27" s="38">
        <f>E27+1003</f>
        <v>47790</v>
      </c>
      <c r="D27" s="38">
        <f>E27+295</f>
        <v>47082</v>
      </c>
      <c r="E27" s="38">
        <v>46787</v>
      </c>
      <c r="F27" s="39"/>
      <c r="G27" s="38" t="s">
        <v>63</v>
      </c>
      <c r="H27" s="38" t="s">
        <v>64</v>
      </c>
      <c r="I27" s="38">
        <f>K27+1003</f>
        <v>50268</v>
      </c>
      <c r="J27" s="38">
        <f>K27+295</f>
        <v>49560</v>
      </c>
      <c r="K27" s="38">
        <v>49265</v>
      </c>
      <c r="L27" s="40"/>
      <c r="M27" s="41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10.5" customHeight="1">
      <c r="A28" s="38" t="s">
        <v>65</v>
      </c>
      <c r="B28" s="38" t="s">
        <v>15</v>
      </c>
      <c r="C28" s="38">
        <f>E28+1003</f>
        <v>47790</v>
      </c>
      <c r="D28" s="38">
        <f>E28+295</f>
        <v>47082</v>
      </c>
      <c r="E28" s="38">
        <v>46787</v>
      </c>
      <c r="F28" s="39"/>
      <c r="G28" s="38" t="s">
        <v>66</v>
      </c>
      <c r="H28" s="47" t="s">
        <v>67</v>
      </c>
      <c r="I28" s="38">
        <f>K28+1003</f>
        <v>51979</v>
      </c>
      <c r="J28" s="38">
        <f>K28+295</f>
        <v>51271</v>
      </c>
      <c r="K28" s="38">
        <v>50976</v>
      </c>
      <c r="L28" s="40"/>
      <c r="M28" s="41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8" s="36" customFormat="1" ht="10.5" customHeight="1">
      <c r="A29" s="38" t="s">
        <v>68</v>
      </c>
      <c r="B29" s="38" t="s">
        <v>15</v>
      </c>
      <c r="C29" s="38">
        <f>E29+1003</f>
        <v>47967</v>
      </c>
      <c r="D29" s="38">
        <f>E29+295</f>
        <v>47259</v>
      </c>
      <c r="E29" s="38">
        <v>46964</v>
      </c>
      <c r="F29" s="39"/>
      <c r="G29" s="38" t="s">
        <v>69</v>
      </c>
      <c r="H29" s="38" t="s">
        <v>70</v>
      </c>
      <c r="I29" s="46">
        <f>K29+1003</f>
        <v>50681</v>
      </c>
      <c r="J29" s="38">
        <f>K29+295</f>
        <v>49973</v>
      </c>
      <c r="K29" s="38">
        <v>49678</v>
      </c>
      <c r="L29" s="40"/>
      <c r="M29" s="41"/>
      <c r="N29" s="48"/>
      <c r="O29"/>
      <c r="P29"/>
      <c r="Q29"/>
      <c r="R29"/>
      <c r="S29"/>
      <c r="T29"/>
      <c r="U29"/>
      <c r="V29"/>
      <c r="W29"/>
      <c r="X29"/>
      <c r="Y29"/>
      <c r="Z29"/>
      <c r="IN29"/>
    </row>
    <row r="30" spans="1:247" ht="10.5" customHeight="1">
      <c r="A30" s="38" t="s">
        <v>71</v>
      </c>
      <c r="B30" s="38" t="s">
        <v>53</v>
      </c>
      <c r="C30" s="38">
        <f>E30+1003</f>
        <v>45961</v>
      </c>
      <c r="D30" s="38">
        <f>E30+295</f>
        <v>45253</v>
      </c>
      <c r="E30" s="38">
        <v>44958</v>
      </c>
      <c r="F30" s="39"/>
      <c r="G30" s="38" t="s">
        <v>72</v>
      </c>
      <c r="H30" s="47" t="s">
        <v>73</v>
      </c>
      <c r="I30" s="38">
        <f>K30+1003</f>
        <v>51979</v>
      </c>
      <c r="J30" s="38">
        <f>K30+295</f>
        <v>51271</v>
      </c>
      <c r="K30" s="38">
        <v>50976</v>
      </c>
      <c r="L30" s="40"/>
      <c r="M30" s="41"/>
      <c r="N30"/>
      <c r="O30"/>
      <c r="P30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10.5" customHeight="1">
      <c r="A31" s="38" t="s">
        <v>74</v>
      </c>
      <c r="B31" s="38" t="s">
        <v>44</v>
      </c>
      <c r="C31" s="38">
        <f>E31+1003</f>
        <v>47200</v>
      </c>
      <c r="D31" s="38">
        <f>E31+295</f>
        <v>46492</v>
      </c>
      <c r="E31" s="38">
        <v>46197</v>
      </c>
      <c r="F31" s="39"/>
      <c r="G31" s="38" t="s">
        <v>75</v>
      </c>
      <c r="H31" s="38" t="s">
        <v>76</v>
      </c>
      <c r="I31" s="38">
        <f>K31+1003</f>
        <v>53985</v>
      </c>
      <c r="J31" s="38">
        <f>K31+295</f>
        <v>53277</v>
      </c>
      <c r="K31" s="38">
        <v>52982</v>
      </c>
      <c r="L31" s="40"/>
      <c r="M31" s="41"/>
      <c r="N31"/>
      <c r="O31"/>
      <c r="P31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ht="10.5" customHeight="1">
      <c r="A32" s="38" t="s">
        <v>77</v>
      </c>
      <c r="B32" s="38" t="s">
        <v>44</v>
      </c>
      <c r="C32" s="38">
        <f>E32+1003</f>
        <v>45784</v>
      </c>
      <c r="D32" s="38">
        <f>E32+295</f>
        <v>45076</v>
      </c>
      <c r="E32" s="38">
        <v>44781</v>
      </c>
      <c r="F32" s="39"/>
      <c r="G32" s="38" t="s">
        <v>75</v>
      </c>
      <c r="H32" s="38" t="s">
        <v>25</v>
      </c>
      <c r="I32" s="38">
        <f>K32+1003</f>
        <v>55991</v>
      </c>
      <c r="J32" s="38">
        <f>K32+295</f>
        <v>55283</v>
      </c>
      <c r="K32" s="38">
        <v>54988</v>
      </c>
      <c r="L32" s="40"/>
      <c r="M32" s="41"/>
      <c r="N32" s="51"/>
      <c r="O32"/>
      <c r="P32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248" s="36" customFormat="1" ht="10.5" customHeight="1">
      <c r="A33" s="38" t="s">
        <v>77</v>
      </c>
      <c r="B33" s="38" t="s">
        <v>25</v>
      </c>
      <c r="C33" s="38">
        <f>E33+1003</f>
        <v>45961</v>
      </c>
      <c r="D33" s="38">
        <f>E33+295</f>
        <v>45253</v>
      </c>
      <c r="E33" s="38">
        <v>44958</v>
      </c>
      <c r="F33" s="39"/>
      <c r="G33" s="38" t="s">
        <v>74</v>
      </c>
      <c r="H33" s="38" t="s">
        <v>15</v>
      </c>
      <c r="I33" s="38">
        <f>K33+1003</f>
        <v>49973</v>
      </c>
      <c r="J33" s="38">
        <f>K33+295</f>
        <v>49265</v>
      </c>
      <c r="K33" s="38">
        <v>48970</v>
      </c>
      <c r="L33" s="40"/>
      <c r="M33" s="41"/>
      <c r="O33"/>
      <c r="P33"/>
      <c r="Q33" s="51"/>
      <c r="R33" s="51"/>
      <c r="S33" s="51"/>
      <c r="T33" s="51"/>
      <c r="U33" s="52"/>
      <c r="V33" s="50"/>
      <c r="W33" s="50"/>
      <c r="X33" s="50"/>
      <c r="Y33" s="50"/>
      <c r="Z33" s="50"/>
      <c r="AA33" s="50"/>
      <c r="AB33" s="50"/>
      <c r="IN33"/>
    </row>
    <row r="34" spans="1:247" ht="10.5" customHeight="1">
      <c r="A34" s="38" t="s">
        <v>78</v>
      </c>
      <c r="B34" s="38" t="s">
        <v>79</v>
      </c>
      <c r="C34" s="38">
        <f>E34+1003</f>
        <v>44958</v>
      </c>
      <c r="D34" s="38">
        <f>E34+295</f>
        <v>44250</v>
      </c>
      <c r="E34" s="38">
        <v>43955</v>
      </c>
      <c r="F34" s="39"/>
      <c r="G34" s="38" t="s">
        <v>77</v>
      </c>
      <c r="H34" s="38" t="s">
        <v>15</v>
      </c>
      <c r="I34" s="38">
        <f>K34+1003</f>
        <v>48970</v>
      </c>
      <c r="J34" s="38">
        <f>K34+295</f>
        <v>48262</v>
      </c>
      <c r="K34" s="38">
        <v>47967</v>
      </c>
      <c r="L34" s="40"/>
      <c r="M34" s="41"/>
      <c r="N34"/>
      <c r="O34" s="34"/>
      <c r="P34" s="34"/>
      <c r="Q34" s="34"/>
      <c r="R34" s="34"/>
      <c r="S34" s="34"/>
      <c r="T34" s="34"/>
      <c r="U34" s="39"/>
      <c r="V34" s="53"/>
      <c r="W34" s="53"/>
      <c r="X34" s="53"/>
      <c r="Y34" s="53"/>
      <c r="Z34" s="54"/>
      <c r="AA34" s="49"/>
      <c r="AB34" s="49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247" ht="10.5" customHeight="1">
      <c r="A35" s="38" t="s">
        <v>80</v>
      </c>
      <c r="B35" s="38" t="s">
        <v>81</v>
      </c>
      <c r="C35" s="38">
        <f>E35+1003</f>
        <v>47967</v>
      </c>
      <c r="D35" s="38">
        <f>E35+295</f>
        <v>47259</v>
      </c>
      <c r="E35" s="38">
        <v>46964</v>
      </c>
      <c r="F35" s="39"/>
      <c r="G35" s="38" t="s">
        <v>82</v>
      </c>
      <c r="H35" s="38" t="s">
        <v>15</v>
      </c>
      <c r="I35" s="38">
        <f>K35+1003</f>
        <v>49973</v>
      </c>
      <c r="J35" s="38">
        <f>K35+295</f>
        <v>49265</v>
      </c>
      <c r="K35" s="38">
        <v>48970</v>
      </c>
      <c r="L35" s="40"/>
      <c r="M35" s="41"/>
      <c r="N35"/>
      <c r="O35"/>
      <c r="P35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ht="10.5" customHeight="1">
      <c r="A36" s="38" t="s">
        <v>83</v>
      </c>
      <c r="B36" s="38" t="s">
        <v>15</v>
      </c>
      <c r="C36" s="38">
        <f>E36+1003</f>
        <v>46964</v>
      </c>
      <c r="D36" s="38">
        <f>E36+295</f>
        <v>46256</v>
      </c>
      <c r="E36" s="38">
        <v>45961</v>
      </c>
      <c r="F36" s="39"/>
      <c r="G36" s="38" t="s">
        <v>84</v>
      </c>
      <c r="H36" s="38" t="s">
        <v>15</v>
      </c>
      <c r="I36" s="38">
        <f>K36+1003</f>
        <v>50268</v>
      </c>
      <c r="J36" s="38">
        <f>K36+295</f>
        <v>49560</v>
      </c>
      <c r="K36" s="38">
        <v>49265</v>
      </c>
      <c r="L36" s="40"/>
      <c r="M36" s="41"/>
      <c r="N36"/>
      <c r="O36"/>
      <c r="P36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ht="10.5" customHeight="1">
      <c r="A37" s="38" t="s">
        <v>82</v>
      </c>
      <c r="B37" s="38" t="s">
        <v>85</v>
      </c>
      <c r="C37" s="38">
        <f>E37+1003</f>
        <v>47200</v>
      </c>
      <c r="D37" s="38">
        <f>E37+295</f>
        <v>46492</v>
      </c>
      <c r="E37" s="38">
        <v>46197</v>
      </c>
      <c r="F37" s="39"/>
      <c r="G37" s="38" t="s">
        <v>86</v>
      </c>
      <c r="H37" s="38" t="s">
        <v>15</v>
      </c>
      <c r="I37" s="38">
        <f>K37+1003</f>
        <v>50386</v>
      </c>
      <c r="J37" s="38">
        <f>K37+295</f>
        <v>49678</v>
      </c>
      <c r="K37" s="38">
        <v>49383</v>
      </c>
      <c r="L37" s="40"/>
      <c r="M37" s="41"/>
      <c r="N37"/>
      <c r="O37"/>
      <c r="P37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ht="10.5" customHeight="1">
      <c r="A38" s="38" t="s">
        <v>87</v>
      </c>
      <c r="B38" s="38" t="s">
        <v>44</v>
      </c>
      <c r="C38" s="38">
        <f>E38+1003</f>
        <v>47790</v>
      </c>
      <c r="D38" s="38">
        <f>E38+295</f>
        <v>47082</v>
      </c>
      <c r="E38" s="38">
        <v>46787</v>
      </c>
      <c r="F38" s="39"/>
      <c r="G38" s="38" t="s">
        <v>88</v>
      </c>
      <c r="H38" s="38" t="s">
        <v>15</v>
      </c>
      <c r="I38" s="38">
        <f>K38+1003</f>
        <v>50386</v>
      </c>
      <c r="J38" s="38">
        <f>K38+295</f>
        <v>49678</v>
      </c>
      <c r="K38" s="38">
        <v>49383</v>
      </c>
      <c r="L38" s="40"/>
      <c r="M38" s="41"/>
      <c r="N38"/>
      <c r="O38"/>
      <c r="P38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0.5" customHeight="1">
      <c r="A39" s="38" t="s">
        <v>89</v>
      </c>
      <c r="B39" s="38" t="s">
        <v>44</v>
      </c>
      <c r="C39" s="38">
        <f>E39+1003</f>
        <v>47790</v>
      </c>
      <c r="D39" s="38">
        <f>E39+295</f>
        <v>47082</v>
      </c>
      <c r="E39" s="38">
        <v>46787</v>
      </c>
      <c r="F39" s="39"/>
      <c r="G39" s="38" t="s">
        <v>90</v>
      </c>
      <c r="H39" s="38" t="s">
        <v>15</v>
      </c>
      <c r="I39" s="46">
        <f>K39+1003</f>
        <v>50858</v>
      </c>
      <c r="J39" s="38">
        <f>K39+295</f>
        <v>50150</v>
      </c>
      <c r="K39" s="38">
        <v>49855</v>
      </c>
      <c r="L39" s="40"/>
      <c r="M39" s="41"/>
      <c r="N39"/>
      <c r="O39"/>
      <c r="P39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10.5" customHeight="1">
      <c r="A40" s="35" t="s">
        <v>91</v>
      </c>
      <c r="B40" s="38" t="s">
        <v>92</v>
      </c>
      <c r="C40" s="38">
        <f>E40+1003</f>
        <v>47967</v>
      </c>
      <c r="D40" s="38">
        <f>E40+295</f>
        <v>47259</v>
      </c>
      <c r="E40" s="38">
        <v>46964</v>
      </c>
      <c r="F40" s="54"/>
      <c r="G40" s="38" t="s">
        <v>93</v>
      </c>
      <c r="H40" s="38" t="s">
        <v>15</v>
      </c>
      <c r="I40" s="46">
        <f>K40+1003</f>
        <v>50976</v>
      </c>
      <c r="J40" s="38">
        <f>K40+295</f>
        <v>50268</v>
      </c>
      <c r="K40" s="38">
        <v>49973</v>
      </c>
      <c r="L40" s="40"/>
      <c r="M40" s="41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10.5" customHeight="1">
      <c r="A41" s="38" t="s">
        <v>94</v>
      </c>
      <c r="B41" s="38" t="s">
        <v>95</v>
      </c>
      <c r="C41" s="38">
        <f>E41+1003</f>
        <v>47967</v>
      </c>
      <c r="D41" s="38">
        <f>E41+295</f>
        <v>47259</v>
      </c>
      <c r="E41" s="38">
        <v>46964</v>
      </c>
      <c r="F41" s="39"/>
      <c r="G41" s="38" t="s">
        <v>96</v>
      </c>
      <c r="H41" s="38" t="s">
        <v>15</v>
      </c>
      <c r="I41" s="46">
        <f>K41+1003</f>
        <v>50976</v>
      </c>
      <c r="J41" s="38">
        <f>K41+295</f>
        <v>50268</v>
      </c>
      <c r="K41" s="38">
        <v>49973</v>
      </c>
      <c r="L41" s="40"/>
      <c r="M41" s="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10.5" customHeight="1">
      <c r="A42" s="38" t="s">
        <v>97</v>
      </c>
      <c r="B42" s="38" t="s">
        <v>98</v>
      </c>
      <c r="C42" s="38">
        <f>E42+1003</f>
        <v>47967</v>
      </c>
      <c r="D42" s="38">
        <f>E42+295</f>
        <v>47259</v>
      </c>
      <c r="E42" s="38">
        <v>46964</v>
      </c>
      <c r="F42" s="39"/>
      <c r="G42" s="47" t="s">
        <v>99</v>
      </c>
      <c r="H42" s="38" t="s">
        <v>15</v>
      </c>
      <c r="I42" s="38">
        <f>K42+1003</f>
        <v>50563</v>
      </c>
      <c r="J42" s="38">
        <f>K42+295</f>
        <v>49855</v>
      </c>
      <c r="K42" s="38">
        <v>49560</v>
      </c>
      <c r="L42" s="40"/>
      <c r="M42" s="41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11.25" customHeight="1">
      <c r="A43" s="38" t="s">
        <v>100</v>
      </c>
      <c r="B43" s="38" t="s">
        <v>81</v>
      </c>
      <c r="C43" s="38">
        <f>E43+1003</f>
        <v>47790</v>
      </c>
      <c r="D43" s="38">
        <f>E43+295</f>
        <v>47082</v>
      </c>
      <c r="E43" s="38">
        <v>46787</v>
      </c>
      <c r="F43" s="39"/>
      <c r="G43" s="47" t="s">
        <v>101</v>
      </c>
      <c r="H43" s="38" t="s">
        <v>15</v>
      </c>
      <c r="I43" s="38">
        <f>K43+1003</f>
        <v>50563</v>
      </c>
      <c r="J43" s="38">
        <f>K43+295</f>
        <v>49855</v>
      </c>
      <c r="K43" s="38">
        <v>49560</v>
      </c>
      <c r="L43" s="40"/>
      <c r="M43" s="41"/>
      <c r="O43" s="34"/>
      <c r="P43" s="34"/>
      <c r="Q43" s="34"/>
      <c r="R43" s="34"/>
      <c r="S43" s="34"/>
      <c r="T43" s="34"/>
      <c r="U43" s="39"/>
      <c r="V43" s="40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ht="10.5" customHeight="1">
      <c r="A44" s="38" t="s">
        <v>102</v>
      </c>
      <c r="B44" s="38" t="s">
        <v>44</v>
      </c>
      <c r="C44" s="38">
        <f>E44+1003</f>
        <v>47967</v>
      </c>
      <c r="D44" s="38">
        <f>E44+295</f>
        <v>47259</v>
      </c>
      <c r="E44" s="38">
        <v>46964</v>
      </c>
      <c r="F44" s="39"/>
      <c r="G44" s="38" t="s">
        <v>103</v>
      </c>
      <c r="H44" s="38" t="s">
        <v>15</v>
      </c>
      <c r="I44" s="38">
        <f>K44+1003</f>
        <v>50681</v>
      </c>
      <c r="J44" s="38">
        <f>K44+295</f>
        <v>49973</v>
      </c>
      <c r="K44" s="38">
        <v>49678</v>
      </c>
      <c r="L44" s="40"/>
      <c r="M44" s="4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10.5" customHeight="1">
      <c r="A45" s="38" t="s">
        <v>104</v>
      </c>
      <c r="B45" s="38" t="s">
        <v>105</v>
      </c>
      <c r="C45" s="38">
        <f>E45+1003</f>
        <v>47967</v>
      </c>
      <c r="D45" s="38">
        <f>E45+295</f>
        <v>47259</v>
      </c>
      <c r="E45" s="38">
        <v>46964</v>
      </c>
      <c r="F45" s="39"/>
      <c r="G45" s="38" t="s">
        <v>106</v>
      </c>
      <c r="H45" s="38" t="s">
        <v>15</v>
      </c>
      <c r="I45" s="46">
        <f>K45+1003</f>
        <v>50858</v>
      </c>
      <c r="J45" s="38">
        <f>K45+295</f>
        <v>50150</v>
      </c>
      <c r="K45" s="38">
        <v>49855</v>
      </c>
      <c r="L45" s="40"/>
      <c r="M45" s="41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10.5" customHeight="1">
      <c r="A46" s="38" t="s">
        <v>107</v>
      </c>
      <c r="B46" s="38" t="s">
        <v>81</v>
      </c>
      <c r="C46" s="38">
        <f>E46+1003</f>
        <v>47790</v>
      </c>
      <c r="D46" s="38">
        <f>E46+295</f>
        <v>47082</v>
      </c>
      <c r="E46" s="38">
        <v>46787</v>
      </c>
      <c r="F46" s="39"/>
      <c r="G46" s="38" t="s">
        <v>108</v>
      </c>
      <c r="H46" s="38" t="s">
        <v>15</v>
      </c>
      <c r="I46" s="38">
        <f>K46+1003</f>
        <v>50563</v>
      </c>
      <c r="J46" s="38">
        <f>K46+295</f>
        <v>49855</v>
      </c>
      <c r="K46" s="38">
        <v>49560</v>
      </c>
      <c r="L46" s="40"/>
      <c r="M46" s="4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ht="10.5" customHeight="1">
      <c r="A47" s="38" t="s">
        <v>107</v>
      </c>
      <c r="B47" s="38" t="s">
        <v>92</v>
      </c>
      <c r="C47" s="38">
        <f>E47+1003</f>
        <v>47967</v>
      </c>
      <c r="D47" s="38">
        <f>E47+295</f>
        <v>47259</v>
      </c>
      <c r="E47" s="38">
        <v>46964</v>
      </c>
      <c r="F47" s="39"/>
      <c r="G47" s="38" t="s">
        <v>109</v>
      </c>
      <c r="H47" s="38" t="s">
        <v>15</v>
      </c>
      <c r="I47" s="38">
        <f>K47+1003</f>
        <v>50681</v>
      </c>
      <c r="J47" s="38">
        <f>K47+295</f>
        <v>49973</v>
      </c>
      <c r="K47" s="38">
        <v>49678</v>
      </c>
      <c r="L47" s="40"/>
      <c r="M47" s="41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  <row r="48" spans="1:247" ht="10.5" customHeight="1">
      <c r="A48" s="38" t="s">
        <v>110</v>
      </c>
      <c r="B48" s="38" t="s">
        <v>35</v>
      </c>
      <c r="C48" s="38">
        <f>E48+1003</f>
        <v>47967</v>
      </c>
      <c r="D48" s="38">
        <f>E48+295</f>
        <v>47259</v>
      </c>
      <c r="E48" s="38">
        <v>46964</v>
      </c>
      <c r="F48" s="39"/>
      <c r="G48" s="38" t="s">
        <v>111</v>
      </c>
      <c r="H48" s="38" t="s">
        <v>15</v>
      </c>
      <c r="I48" s="46">
        <f>K48+1003</f>
        <v>50976</v>
      </c>
      <c r="J48" s="38">
        <f>K48+295</f>
        <v>50268</v>
      </c>
      <c r="K48" s="38">
        <v>49973</v>
      </c>
      <c r="L48" s="40"/>
      <c r="M48" s="41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spans="1:247" ht="10.5" customHeight="1">
      <c r="A49" s="38" t="s">
        <v>112</v>
      </c>
      <c r="B49" s="38" t="s">
        <v>113</v>
      </c>
      <c r="C49" s="38">
        <f>E49+1003</f>
        <v>47967</v>
      </c>
      <c r="D49" s="38">
        <f>E49+295</f>
        <v>47259</v>
      </c>
      <c r="E49" s="38">
        <v>46964</v>
      </c>
      <c r="F49" s="39"/>
      <c r="G49" s="38" t="s">
        <v>114</v>
      </c>
      <c r="H49" s="38" t="s">
        <v>15</v>
      </c>
      <c r="I49" s="38">
        <f>K49+1003</f>
        <v>51979</v>
      </c>
      <c r="J49" s="38">
        <f>K49+295</f>
        <v>51271</v>
      </c>
      <c r="K49" s="38">
        <v>50976</v>
      </c>
      <c r="L49" s="40"/>
      <c r="M49" s="41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spans="1:247" ht="10.5" customHeight="1">
      <c r="A50" s="38" t="s">
        <v>115</v>
      </c>
      <c r="B50" s="38" t="s">
        <v>15</v>
      </c>
      <c r="C50" s="55" t="s">
        <v>116</v>
      </c>
      <c r="D50" s="55">
        <f>E50+295</f>
        <v>53277</v>
      </c>
      <c r="E50" s="55">
        <v>52982</v>
      </c>
      <c r="F50" s="39"/>
      <c r="G50" s="38" t="s">
        <v>117</v>
      </c>
      <c r="H50" s="38" t="s">
        <v>44</v>
      </c>
      <c r="I50" s="55" t="s">
        <v>116</v>
      </c>
      <c r="J50" s="38">
        <f>K50+295</f>
        <v>53985</v>
      </c>
      <c r="K50" s="38">
        <v>53690</v>
      </c>
      <c r="L50" s="40"/>
      <c r="M50" s="41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1:247" ht="10.5" customHeight="1">
      <c r="A51" s="38" t="s">
        <v>118</v>
      </c>
      <c r="B51" s="38" t="s">
        <v>15</v>
      </c>
      <c r="C51" s="38" t="s">
        <v>116</v>
      </c>
      <c r="D51" s="55">
        <f>E51+295</f>
        <v>54280</v>
      </c>
      <c r="E51" s="55">
        <v>53985</v>
      </c>
      <c r="F51" s="39"/>
      <c r="G51" s="38" t="s">
        <v>119</v>
      </c>
      <c r="H51" s="38" t="s">
        <v>44</v>
      </c>
      <c r="I51" s="55" t="s">
        <v>116</v>
      </c>
      <c r="J51" s="38">
        <f>K51+295</f>
        <v>54988</v>
      </c>
      <c r="K51" s="38">
        <v>54693</v>
      </c>
      <c r="L51" s="40"/>
      <c r="M51" s="4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spans="1:247" ht="10.5" customHeight="1">
      <c r="A52" s="38" t="s">
        <v>120</v>
      </c>
      <c r="B52" s="38" t="s">
        <v>44</v>
      </c>
      <c r="C52" s="55" t="s">
        <v>116</v>
      </c>
      <c r="D52" s="55">
        <f>E52+295</f>
        <v>50976</v>
      </c>
      <c r="E52" s="55">
        <v>50681</v>
      </c>
      <c r="F52" s="39"/>
      <c r="G52" s="38" t="s">
        <v>121</v>
      </c>
      <c r="H52" s="38" t="s">
        <v>15</v>
      </c>
      <c r="I52" s="55" t="s">
        <v>116</v>
      </c>
      <c r="J52" s="55">
        <f>K52+295</f>
        <v>59236</v>
      </c>
      <c r="K52" s="55">
        <v>58941</v>
      </c>
      <c r="L52" s="40"/>
      <c r="M52" s="41"/>
      <c r="N52" s="51"/>
      <c r="O52" s="51"/>
      <c r="P52" s="51"/>
      <c r="Q52" s="51"/>
      <c r="R52" s="51"/>
      <c r="S52" s="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spans="1:247" ht="10.5" customHeight="1">
      <c r="A53" s="38" t="s">
        <v>122</v>
      </c>
      <c r="B53" s="38" t="s">
        <v>44</v>
      </c>
      <c r="C53" s="55" t="s">
        <v>116</v>
      </c>
      <c r="D53" s="55">
        <f>E53+295</f>
        <v>51979</v>
      </c>
      <c r="E53" s="55">
        <v>51684</v>
      </c>
      <c r="F53" s="39"/>
      <c r="G53" s="38" t="s">
        <v>123</v>
      </c>
      <c r="H53" s="38" t="s">
        <v>15</v>
      </c>
      <c r="I53" s="55" t="s">
        <v>116</v>
      </c>
      <c r="J53" s="55">
        <f>K53+295</f>
        <v>60239</v>
      </c>
      <c r="K53" s="55">
        <v>59944</v>
      </c>
      <c r="L53" s="40"/>
      <c r="M53" s="41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</row>
    <row r="54" spans="1:247" ht="10.5" customHeight="1">
      <c r="A54" s="38" t="s">
        <v>124</v>
      </c>
      <c r="B54" s="38" t="s">
        <v>15</v>
      </c>
      <c r="C54" s="38" t="s">
        <v>116</v>
      </c>
      <c r="D54" s="55">
        <f>E54+295</f>
        <v>53277</v>
      </c>
      <c r="E54" s="55">
        <v>52982</v>
      </c>
      <c r="F54" s="39"/>
      <c r="G54" s="38" t="s">
        <v>125</v>
      </c>
      <c r="H54" s="38" t="s">
        <v>15</v>
      </c>
      <c r="I54" s="55" t="s">
        <v>116</v>
      </c>
      <c r="J54" s="55">
        <f>K54+295</f>
        <v>57289</v>
      </c>
      <c r="K54" s="55">
        <v>56994</v>
      </c>
      <c r="L54" s="40"/>
      <c r="M54" s="41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</row>
    <row r="55" spans="1:248" s="36" customFormat="1" ht="10.5" customHeight="1">
      <c r="A55" s="38" t="s">
        <v>126</v>
      </c>
      <c r="B55" s="38" t="s">
        <v>15</v>
      </c>
      <c r="C55" s="38" t="s">
        <v>116</v>
      </c>
      <c r="D55" s="55">
        <f>E55+295</f>
        <v>53277</v>
      </c>
      <c r="E55" s="55">
        <v>52982</v>
      </c>
      <c r="F55" s="39"/>
      <c r="G55" s="38" t="s">
        <v>127</v>
      </c>
      <c r="H55" s="38" t="s">
        <v>15</v>
      </c>
      <c r="I55" s="55" t="s">
        <v>116</v>
      </c>
      <c r="J55" s="55">
        <f>K55+295</f>
        <v>58292</v>
      </c>
      <c r="K55" s="55">
        <v>57997</v>
      </c>
      <c r="L55" s="40"/>
      <c r="M55" s="41"/>
      <c r="IN55"/>
    </row>
    <row r="56" spans="1:248" s="36" customFormat="1" ht="10.5" customHeight="1">
      <c r="A56" s="38" t="s">
        <v>128</v>
      </c>
      <c r="B56" s="38" t="s">
        <v>129</v>
      </c>
      <c r="C56" s="38" t="s">
        <v>116</v>
      </c>
      <c r="D56" s="55">
        <f>E56+295</f>
        <v>51979</v>
      </c>
      <c r="E56" s="55">
        <v>51684</v>
      </c>
      <c r="F56" s="39"/>
      <c r="G56" s="38" t="s">
        <v>130</v>
      </c>
      <c r="H56" s="38" t="s">
        <v>15</v>
      </c>
      <c r="I56" s="55" t="s">
        <v>116</v>
      </c>
      <c r="J56" s="55">
        <f>K56+295</f>
        <v>57938</v>
      </c>
      <c r="K56" s="55">
        <v>57643</v>
      </c>
      <c r="L56" s="40"/>
      <c r="M56" s="41"/>
      <c r="IN56"/>
    </row>
    <row r="57" spans="1:248" s="36" customFormat="1" ht="10.5" customHeight="1">
      <c r="A57" s="38" t="s">
        <v>131</v>
      </c>
      <c r="B57" s="38" t="s">
        <v>15</v>
      </c>
      <c r="C57" s="38" t="s">
        <v>116</v>
      </c>
      <c r="D57" s="55">
        <f>E57+295</f>
        <v>53277</v>
      </c>
      <c r="E57" s="55">
        <v>52982</v>
      </c>
      <c r="F57" s="39"/>
      <c r="G57" s="38" t="s">
        <v>132</v>
      </c>
      <c r="H57" s="38" t="s">
        <v>15</v>
      </c>
      <c r="I57" s="55" t="s">
        <v>116</v>
      </c>
      <c r="J57" s="55">
        <f>K57+295</f>
        <v>58941</v>
      </c>
      <c r="K57" s="55">
        <v>58646</v>
      </c>
      <c r="L57" s="56"/>
      <c r="M57" s="41"/>
      <c r="IN57"/>
    </row>
    <row r="58" spans="1:248" s="36" customFormat="1" ht="10.5" customHeight="1">
      <c r="A58" s="38" t="s">
        <v>133</v>
      </c>
      <c r="B58" s="38" t="s">
        <v>15</v>
      </c>
      <c r="C58" s="38" t="s">
        <v>116</v>
      </c>
      <c r="D58" s="55">
        <f>E58+295</f>
        <v>53277</v>
      </c>
      <c r="E58" s="55">
        <v>52982</v>
      </c>
      <c r="F58" s="39"/>
      <c r="G58" s="38" t="s">
        <v>134</v>
      </c>
      <c r="H58" s="38" t="s">
        <v>15</v>
      </c>
      <c r="I58" s="55" t="s">
        <v>116</v>
      </c>
      <c r="J58" s="55">
        <f>K58+295</f>
        <v>62245</v>
      </c>
      <c r="K58" s="55">
        <v>61950</v>
      </c>
      <c r="L58" s="56"/>
      <c r="M58" s="41"/>
      <c r="IN58"/>
    </row>
    <row r="59" spans="1:248" s="36" customFormat="1" ht="10.5" customHeight="1">
      <c r="A59" s="38" t="s">
        <v>135</v>
      </c>
      <c r="B59" s="38" t="s">
        <v>136</v>
      </c>
      <c r="C59" s="38" t="s">
        <v>116</v>
      </c>
      <c r="D59" s="55">
        <f>E59+295</f>
        <v>53985</v>
      </c>
      <c r="E59" s="55">
        <v>53690</v>
      </c>
      <c r="F59" s="39"/>
      <c r="G59" s="35" t="s">
        <v>137</v>
      </c>
      <c r="H59" s="35"/>
      <c r="I59" s="35"/>
      <c r="J59" s="35"/>
      <c r="K59" s="35"/>
      <c r="L59" s="31"/>
      <c r="M59" s="41"/>
      <c r="IN59"/>
    </row>
    <row r="60" spans="1:248" s="36" customFormat="1" ht="10.5" customHeight="1">
      <c r="A60" s="38" t="s">
        <v>138</v>
      </c>
      <c r="B60" s="38" t="s">
        <v>139</v>
      </c>
      <c r="C60" s="38">
        <f>E60+1003</f>
        <v>52687</v>
      </c>
      <c r="D60" s="55">
        <f>E60+295</f>
        <v>51979</v>
      </c>
      <c r="E60" s="55">
        <v>51684</v>
      </c>
      <c r="F60" s="39"/>
      <c r="G60" s="35" t="s">
        <v>140</v>
      </c>
      <c r="H60" s="38" t="s">
        <v>15</v>
      </c>
      <c r="I60" s="38">
        <f>K60+1003</f>
        <v>48970</v>
      </c>
      <c r="J60" s="38">
        <f>K60+295</f>
        <v>48262</v>
      </c>
      <c r="K60" s="38">
        <v>47967</v>
      </c>
      <c r="L60" s="43"/>
      <c r="M60" s="41"/>
      <c r="IN60"/>
    </row>
    <row r="61" spans="1:248" s="36" customFormat="1" ht="10.5" customHeight="1">
      <c r="A61" s="38" t="s">
        <v>141</v>
      </c>
      <c r="B61" s="38" t="s">
        <v>15</v>
      </c>
      <c r="C61" s="38" t="s">
        <v>116</v>
      </c>
      <c r="D61" s="55">
        <f>E61+295</f>
        <v>53277</v>
      </c>
      <c r="E61" s="55">
        <v>52982</v>
      </c>
      <c r="F61" s="39"/>
      <c r="G61" s="35" t="s">
        <v>142</v>
      </c>
      <c r="H61" s="38" t="s">
        <v>15</v>
      </c>
      <c r="I61" s="38">
        <f>K61+1003</f>
        <v>50563</v>
      </c>
      <c r="J61" s="38">
        <f>K61+295</f>
        <v>49855</v>
      </c>
      <c r="K61" s="38">
        <v>49560</v>
      </c>
      <c r="L61" s="40"/>
      <c r="M61" s="41"/>
      <c r="IN61"/>
    </row>
    <row r="62" spans="1:247" ht="10.5" customHeight="1">
      <c r="A62" s="38" t="s">
        <v>143</v>
      </c>
      <c r="B62" s="38" t="s">
        <v>15</v>
      </c>
      <c r="C62" s="38" t="s">
        <v>116</v>
      </c>
      <c r="D62" s="55">
        <f>E62+295</f>
        <v>54280</v>
      </c>
      <c r="E62" s="55">
        <v>53985</v>
      </c>
      <c r="F62" s="39"/>
      <c r="G62" s="38" t="s">
        <v>144</v>
      </c>
      <c r="H62" s="38" t="s">
        <v>15</v>
      </c>
      <c r="I62" s="46">
        <f>K62+1003</f>
        <v>50858</v>
      </c>
      <c r="J62" s="38">
        <f>K62+295</f>
        <v>50150</v>
      </c>
      <c r="K62" s="38">
        <v>49855</v>
      </c>
      <c r="L62" s="40"/>
      <c r="M62" s="41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</row>
    <row r="63" spans="1:247" ht="10.5" customHeight="1">
      <c r="A63" s="38" t="s">
        <v>145</v>
      </c>
      <c r="B63" s="38"/>
      <c r="C63" s="38"/>
      <c r="D63" s="38"/>
      <c r="E63" s="38"/>
      <c r="F63" s="31"/>
      <c r="G63" s="38" t="s">
        <v>146</v>
      </c>
      <c r="H63" s="38" t="s">
        <v>15</v>
      </c>
      <c r="I63" s="46">
        <f>K63+1003</f>
        <v>50976</v>
      </c>
      <c r="J63" s="38">
        <f>K63+295</f>
        <v>50268</v>
      </c>
      <c r="K63" s="38">
        <v>49973</v>
      </c>
      <c r="L63" s="40"/>
      <c r="M63" s="41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pans="1:247" ht="10.5" customHeight="1">
      <c r="A64" s="37" t="s">
        <v>147</v>
      </c>
      <c r="B64" s="37" t="s">
        <v>15</v>
      </c>
      <c r="C64" s="38">
        <f>E64+1003</f>
        <v>46669</v>
      </c>
      <c r="D64" s="38">
        <f>E64+295</f>
        <v>45961</v>
      </c>
      <c r="E64" s="38">
        <v>45666</v>
      </c>
      <c r="F64" s="40"/>
      <c r="G64" s="38" t="s">
        <v>148</v>
      </c>
      <c r="H64" s="38" t="s">
        <v>15</v>
      </c>
      <c r="I64" s="46">
        <f>K64+1003</f>
        <v>50976</v>
      </c>
      <c r="J64" s="38">
        <f>K64+295</f>
        <v>50268</v>
      </c>
      <c r="K64" s="38">
        <v>49973</v>
      </c>
      <c r="L64" s="40"/>
      <c r="M64" s="41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</row>
    <row r="65" spans="1:247" ht="10.5" customHeight="1">
      <c r="A65" s="37" t="s">
        <v>149</v>
      </c>
      <c r="B65" s="37" t="s">
        <v>15</v>
      </c>
      <c r="C65" s="38">
        <f>E65+1003</f>
        <v>45961</v>
      </c>
      <c r="D65" s="38">
        <f>E65+295</f>
        <v>45253</v>
      </c>
      <c r="E65" s="38">
        <v>44958</v>
      </c>
      <c r="F65" s="40"/>
      <c r="G65" s="38" t="s">
        <v>150</v>
      </c>
      <c r="H65" s="38" t="s">
        <v>15</v>
      </c>
      <c r="I65" s="55" t="s">
        <v>116</v>
      </c>
      <c r="J65" s="55">
        <f>K65+295</f>
        <v>57938</v>
      </c>
      <c r="K65" s="55">
        <v>57643</v>
      </c>
      <c r="L65" s="40"/>
      <c r="M65" s="41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spans="1:247" ht="10.5" customHeight="1">
      <c r="A66" s="38" t="s">
        <v>151</v>
      </c>
      <c r="B66" s="38"/>
      <c r="C66" s="38"/>
      <c r="D66" s="38"/>
      <c r="E66" s="38"/>
      <c r="F66" s="31"/>
      <c r="G66" s="38" t="s">
        <v>152</v>
      </c>
      <c r="H66" s="38" t="s">
        <v>15</v>
      </c>
      <c r="I66" s="55" t="s">
        <v>116</v>
      </c>
      <c r="J66" s="55">
        <f>K66+295</f>
        <v>58941</v>
      </c>
      <c r="K66" s="55">
        <v>58646</v>
      </c>
      <c r="L66" s="40"/>
      <c r="M66" s="41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</row>
    <row r="67" spans="1:247" ht="10.5" customHeight="1">
      <c r="A67" s="57" t="s">
        <v>153</v>
      </c>
      <c r="B67" s="58" t="s">
        <v>15</v>
      </c>
      <c r="C67" s="46">
        <v>30975</v>
      </c>
      <c r="D67" s="46">
        <v>30975</v>
      </c>
      <c r="E67" s="46">
        <v>30975</v>
      </c>
      <c r="F67" s="31"/>
      <c r="G67" s="38" t="s">
        <v>154</v>
      </c>
      <c r="H67" s="38" t="s">
        <v>15</v>
      </c>
      <c r="I67" s="55" t="s">
        <v>116</v>
      </c>
      <c r="J67" s="55">
        <f>K67+295</f>
        <v>58292</v>
      </c>
      <c r="K67" s="55">
        <v>57997</v>
      </c>
      <c r="L67" s="40"/>
      <c r="M67" s="41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</row>
    <row r="68" spans="1:247" ht="10.5" customHeight="1">
      <c r="A68" s="59" t="s">
        <v>155</v>
      </c>
      <c r="B68" s="47" t="s">
        <v>15</v>
      </c>
      <c r="C68" s="46">
        <v>29972</v>
      </c>
      <c r="D68" s="46">
        <v>29972</v>
      </c>
      <c r="E68" s="46">
        <v>29972</v>
      </c>
      <c r="F68" s="31"/>
      <c r="G68" s="38" t="s">
        <v>156</v>
      </c>
      <c r="H68" s="38" t="s">
        <v>15</v>
      </c>
      <c r="I68" s="55" t="s">
        <v>116</v>
      </c>
      <c r="J68" s="55">
        <f>K68+295</f>
        <v>59944</v>
      </c>
      <c r="K68" s="55">
        <v>59649</v>
      </c>
      <c r="L68" s="40"/>
      <c r="M68" s="41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</row>
    <row r="69" spans="1:247" ht="10.5" customHeight="1">
      <c r="A69" s="59" t="s">
        <v>157</v>
      </c>
      <c r="B69" s="47" t="s">
        <v>15</v>
      </c>
      <c r="C69" s="46">
        <v>37996</v>
      </c>
      <c r="D69" s="46">
        <v>37996</v>
      </c>
      <c r="E69" s="46">
        <v>37996</v>
      </c>
      <c r="F69" s="31"/>
      <c r="G69" s="35" t="s">
        <v>158</v>
      </c>
      <c r="H69" s="35"/>
      <c r="I69" s="35"/>
      <c r="J69" s="35"/>
      <c r="K69" s="35"/>
      <c r="L69" s="31"/>
      <c r="M69" s="41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1:247" ht="10.5" customHeight="1">
      <c r="A70" s="38" t="s">
        <v>159</v>
      </c>
      <c r="B70" s="38"/>
      <c r="C70" s="38"/>
      <c r="D70" s="38"/>
      <c r="E70" s="38"/>
      <c r="F70" s="31"/>
      <c r="G70" s="38" t="s">
        <v>160</v>
      </c>
      <c r="H70" s="38" t="s">
        <v>15</v>
      </c>
      <c r="I70" s="38">
        <f>K70+1003</f>
        <v>48970</v>
      </c>
      <c r="J70" s="38">
        <f>K70+295</f>
        <v>48262</v>
      </c>
      <c r="K70" s="38">
        <v>47967</v>
      </c>
      <c r="L70" s="31"/>
      <c r="M70" s="41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spans="1:34" ht="10.5" customHeight="1">
      <c r="A71" s="38" t="s">
        <v>161</v>
      </c>
      <c r="B71" s="38" t="s">
        <v>15</v>
      </c>
      <c r="C71" s="46">
        <f>E71+1003</f>
        <v>51979</v>
      </c>
      <c r="D71" s="38">
        <f>E71+295</f>
        <v>51271</v>
      </c>
      <c r="E71" s="38">
        <v>50976</v>
      </c>
      <c r="F71" s="40"/>
      <c r="G71" s="35" t="s">
        <v>142</v>
      </c>
      <c r="H71" s="38" t="s">
        <v>15</v>
      </c>
      <c r="I71" s="38">
        <f>K71+1003</f>
        <v>50563</v>
      </c>
      <c r="J71" s="38">
        <f>K71+295</f>
        <v>49855</v>
      </c>
      <c r="K71" s="38">
        <v>49560</v>
      </c>
      <c r="L71" s="40"/>
      <c r="M71" s="41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</row>
    <row r="72" spans="1:34" ht="10.5" customHeight="1">
      <c r="A72" s="38" t="s">
        <v>162</v>
      </c>
      <c r="B72" s="38" t="s">
        <v>15</v>
      </c>
      <c r="C72" s="46">
        <f>E72+1003</f>
        <v>53985</v>
      </c>
      <c r="D72" s="38">
        <f>E72+295</f>
        <v>53277</v>
      </c>
      <c r="E72" s="38">
        <v>52982</v>
      </c>
      <c r="F72" s="40"/>
      <c r="G72" s="38" t="s">
        <v>144</v>
      </c>
      <c r="H72" s="38" t="s">
        <v>15</v>
      </c>
      <c r="I72" s="46">
        <f>K72+1003</f>
        <v>50858</v>
      </c>
      <c r="J72" s="38">
        <f>K72+295</f>
        <v>50150</v>
      </c>
      <c r="K72" s="38">
        <v>49855</v>
      </c>
      <c r="L72" s="40"/>
      <c r="M72" s="41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</row>
    <row r="73" spans="1:248" s="48" customFormat="1" ht="10.5" customHeight="1">
      <c r="A73" s="38" t="s">
        <v>163</v>
      </c>
      <c r="B73" s="38" t="s">
        <v>15</v>
      </c>
      <c r="C73" s="38">
        <f>E73+1003</f>
        <v>52982</v>
      </c>
      <c r="D73" s="38">
        <f>E73+295</f>
        <v>52274</v>
      </c>
      <c r="E73" s="38">
        <v>51979</v>
      </c>
      <c r="F73" s="40"/>
      <c r="G73" s="38" t="s">
        <v>146</v>
      </c>
      <c r="H73" s="38" t="s">
        <v>15</v>
      </c>
      <c r="I73" s="46">
        <f>K73+1003</f>
        <v>50976</v>
      </c>
      <c r="J73" s="38">
        <f>K73+295</f>
        <v>50268</v>
      </c>
      <c r="K73" s="38">
        <v>49973</v>
      </c>
      <c r="L73" s="40"/>
      <c r="M73" s="41"/>
      <c r="IN73"/>
    </row>
    <row r="74" spans="1:248" s="48" customFormat="1" ht="10.5" customHeight="1">
      <c r="A74" s="38" t="s">
        <v>164</v>
      </c>
      <c r="B74" s="38" t="s">
        <v>15</v>
      </c>
      <c r="C74" s="46">
        <f>E74+1003</f>
        <v>53985</v>
      </c>
      <c r="D74" s="38">
        <f>E74+295</f>
        <v>53277</v>
      </c>
      <c r="E74" s="38">
        <v>52982</v>
      </c>
      <c r="F74" s="40"/>
      <c r="G74" s="38" t="s">
        <v>148</v>
      </c>
      <c r="H74" s="38" t="s">
        <v>15</v>
      </c>
      <c r="I74" s="46">
        <f>K74+1003</f>
        <v>51389</v>
      </c>
      <c r="J74" s="38">
        <f>K74+295</f>
        <v>50681</v>
      </c>
      <c r="K74" s="38">
        <v>50386</v>
      </c>
      <c r="L74" s="40"/>
      <c r="M74" s="41"/>
      <c r="IN74"/>
    </row>
    <row r="75" spans="1:248" s="48" customFormat="1" ht="10.5" customHeight="1">
      <c r="A75"/>
      <c r="B75"/>
      <c r="C75"/>
      <c r="D75"/>
      <c r="E75"/>
      <c r="F75"/>
      <c r="G75" s="38" t="s">
        <v>165</v>
      </c>
      <c r="H75" s="38" t="s">
        <v>15</v>
      </c>
      <c r="I75" s="46">
        <f>K75+1003</f>
        <v>50976</v>
      </c>
      <c r="J75" s="38">
        <f>K75+295</f>
        <v>50268</v>
      </c>
      <c r="K75" s="38">
        <v>49973</v>
      </c>
      <c r="L75" s="40"/>
      <c r="M75" s="41"/>
      <c r="IN75"/>
    </row>
    <row r="76" spans="1:248" s="48" customFormat="1" ht="10.5" customHeight="1">
      <c r="A76"/>
      <c r="B76"/>
      <c r="C76"/>
      <c r="D76"/>
      <c r="E76"/>
      <c r="F76"/>
      <c r="G76" s="38" t="s">
        <v>166</v>
      </c>
      <c r="H76" s="38" t="s">
        <v>15</v>
      </c>
      <c r="I76" s="46">
        <f>K76+1003</f>
        <v>51389</v>
      </c>
      <c r="J76" s="38">
        <f>K76+295</f>
        <v>50681</v>
      </c>
      <c r="K76" s="38">
        <v>50386</v>
      </c>
      <c r="L76" s="40"/>
      <c r="M76" s="41"/>
      <c r="IN76"/>
    </row>
    <row r="77" spans="1:248" s="48" customFormat="1" ht="10.5" customHeight="1">
      <c r="A77"/>
      <c r="B77"/>
      <c r="C77"/>
      <c r="D77"/>
      <c r="E77"/>
      <c r="F77"/>
      <c r="G77" s="38" t="s">
        <v>125</v>
      </c>
      <c r="H77" s="38" t="s">
        <v>15</v>
      </c>
      <c r="I77" s="55" t="s">
        <v>116</v>
      </c>
      <c r="J77" s="55">
        <f>K77+295</f>
        <v>57938</v>
      </c>
      <c r="K77" s="55">
        <v>57643</v>
      </c>
      <c r="L77" s="40"/>
      <c r="M77" s="41"/>
      <c r="IN77"/>
    </row>
    <row r="78" spans="1:248" s="48" customFormat="1" ht="10.5" customHeight="1">
      <c r="A78"/>
      <c r="B78"/>
      <c r="C78"/>
      <c r="D78"/>
      <c r="E78"/>
      <c r="F78"/>
      <c r="G78" s="38" t="s">
        <v>167</v>
      </c>
      <c r="H78" s="38" t="s">
        <v>15</v>
      </c>
      <c r="I78" s="55" t="s">
        <v>116</v>
      </c>
      <c r="J78" s="55">
        <f>K78+295</f>
        <v>58941</v>
      </c>
      <c r="K78" s="55">
        <v>58646</v>
      </c>
      <c r="L78" s="40"/>
      <c r="M78" s="41"/>
      <c r="IN78"/>
    </row>
    <row r="79" spans="1:248" s="48" customFormat="1" ht="10.5" customHeight="1">
      <c r="A79"/>
      <c r="B79"/>
      <c r="C79"/>
      <c r="D79"/>
      <c r="E79"/>
      <c r="F79"/>
      <c r="G79" s="38" t="s">
        <v>154</v>
      </c>
      <c r="H79" s="38" t="s">
        <v>15</v>
      </c>
      <c r="I79" s="55" t="s">
        <v>116</v>
      </c>
      <c r="J79" s="55">
        <f>K79+295</f>
        <v>58292</v>
      </c>
      <c r="K79" s="55">
        <v>57997</v>
      </c>
      <c r="L79" s="40"/>
      <c r="M79" s="41"/>
      <c r="IN79"/>
    </row>
    <row r="80" spans="1:248" s="48" customFormat="1" ht="10.5" customHeight="1">
      <c r="A80"/>
      <c r="B80"/>
      <c r="C80"/>
      <c r="D80"/>
      <c r="E80"/>
      <c r="F80"/>
      <c r="G80" s="38" t="s">
        <v>156</v>
      </c>
      <c r="H80" s="38" t="s">
        <v>15</v>
      </c>
      <c r="I80" s="55" t="s">
        <v>116</v>
      </c>
      <c r="J80" s="55">
        <f>K80+295</f>
        <v>59944</v>
      </c>
      <c r="K80" s="55">
        <v>59649</v>
      </c>
      <c r="L80" s="40"/>
      <c r="M80" s="41"/>
      <c r="IN80"/>
    </row>
    <row r="81" spans="1:248" s="48" customFormat="1" ht="10.5" customHeight="1">
      <c r="A81"/>
      <c r="B81"/>
      <c r="C81"/>
      <c r="D81"/>
      <c r="E81"/>
      <c r="F81"/>
      <c r="G81" s="38" t="s">
        <v>134</v>
      </c>
      <c r="H81" s="38" t="s">
        <v>15</v>
      </c>
      <c r="I81" s="55" t="s">
        <v>116</v>
      </c>
      <c r="J81" s="55">
        <f>K81+295</f>
        <v>63248</v>
      </c>
      <c r="K81" s="55">
        <v>62953</v>
      </c>
      <c r="L81" s="56"/>
      <c r="M81" s="41"/>
      <c r="IN81"/>
    </row>
    <row r="82" spans="1:248" s="48" customFormat="1" ht="10.5" customHeight="1">
      <c r="A82"/>
      <c r="B82"/>
      <c r="C82"/>
      <c r="D82"/>
      <c r="E82"/>
      <c r="F82"/>
      <c r="G82"/>
      <c r="H82"/>
      <c r="I82"/>
      <c r="J82"/>
      <c r="K82"/>
      <c r="L82"/>
      <c r="M82" s="41"/>
      <c r="IN82"/>
    </row>
    <row r="83" spans="1:248" s="48" customFormat="1" ht="10.5" customHeight="1">
      <c r="A83" s="61" t="s">
        <v>168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10"/>
      <c r="IN83"/>
    </row>
    <row r="84" spans="1:12" ht="10.5" customHeight="1">
      <c r="A84" s="62" t="s">
        <v>169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1:12" ht="12" customHeight="1">
      <c r="A85" s="63" t="s">
        <v>170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51"/>
    </row>
    <row r="86" spans="1:12" ht="27.75" customHeight="1">
      <c r="A86" s="4" t="s">
        <v>0</v>
      </c>
      <c r="B86" s="4"/>
      <c r="C86" s="5"/>
      <c r="D86" s="5"/>
      <c r="E86" s="5"/>
      <c r="F86" s="6"/>
      <c r="G86" s="7" t="s">
        <v>1</v>
      </c>
      <c r="H86" s="64"/>
      <c r="I86" s="8" t="s">
        <v>2</v>
      </c>
      <c r="J86" s="9"/>
      <c r="K86" s="9"/>
      <c r="L86" s="10"/>
    </row>
    <row r="87" spans="1:254" s="66" customFormat="1" ht="18" customHeight="1">
      <c r="A87" s="12" t="s">
        <v>171</v>
      </c>
      <c r="B87" s="13"/>
      <c r="C87" s="12"/>
      <c r="D87" s="14"/>
      <c r="E87" s="14"/>
      <c r="F87" s="15"/>
      <c r="G87" s="16"/>
      <c r="H87" s="65" t="s">
        <v>172</v>
      </c>
      <c r="I87" s="65"/>
      <c r="J87" s="65"/>
      <c r="K87" s="65"/>
      <c r="L87" s="18"/>
      <c r="IN87" s="19"/>
      <c r="IO87" s="19"/>
      <c r="IP87" s="19"/>
      <c r="IQ87" s="19"/>
      <c r="IR87" s="19"/>
      <c r="IS87" s="19"/>
      <c r="IT87" s="19"/>
    </row>
    <row r="88" spans="1:12" ht="20.25" customHeight="1">
      <c r="A88" s="67" t="s">
        <v>5</v>
      </c>
      <c r="B88" s="22"/>
      <c r="C88" s="23"/>
      <c r="D88" s="23"/>
      <c r="E88" s="23"/>
      <c r="F88" s="24"/>
      <c r="G88" s="8"/>
      <c r="H88" s="68"/>
      <c r="I88" s="8"/>
      <c r="J88" s="27"/>
      <c r="K88" s="28"/>
      <c r="L88" s="29"/>
    </row>
    <row r="89" spans="1:12" ht="12.75" customHeight="1">
      <c r="A89" s="30" t="s">
        <v>6</v>
      </c>
      <c r="B89" s="30" t="s">
        <v>7</v>
      </c>
      <c r="C89" s="30" t="s">
        <v>8</v>
      </c>
      <c r="D89" s="30"/>
      <c r="E89" s="30"/>
      <c r="F89" s="31"/>
      <c r="G89" s="30" t="s">
        <v>6</v>
      </c>
      <c r="H89" s="30" t="s">
        <v>7</v>
      </c>
      <c r="I89" s="30" t="s">
        <v>8</v>
      </c>
      <c r="J89" s="30"/>
      <c r="K89" s="30"/>
      <c r="L89" s="32"/>
    </row>
    <row r="90" spans="1:12" ht="21.75" customHeight="1">
      <c r="A90" s="30"/>
      <c r="B90" s="30"/>
      <c r="C90" s="30" t="s">
        <v>9</v>
      </c>
      <c r="D90" s="30" t="s">
        <v>10</v>
      </c>
      <c r="E90" s="30" t="s">
        <v>11</v>
      </c>
      <c r="F90" s="31"/>
      <c r="G90" s="30"/>
      <c r="H90" s="30"/>
      <c r="I90" s="30" t="s">
        <v>9</v>
      </c>
      <c r="J90" s="30" t="s">
        <v>10</v>
      </c>
      <c r="K90" s="30" t="s">
        <v>11</v>
      </c>
      <c r="L90" s="32"/>
    </row>
    <row r="91" spans="1:12" ht="10.5" customHeight="1">
      <c r="A91" s="33" t="s">
        <v>173</v>
      </c>
      <c r="B91" s="33"/>
      <c r="C91" s="33"/>
      <c r="D91" s="33"/>
      <c r="E91" s="33"/>
      <c r="F91" s="34"/>
      <c r="G91" s="33" t="s">
        <v>174</v>
      </c>
      <c r="H91" s="33"/>
      <c r="I91" s="33"/>
      <c r="J91" s="33"/>
      <c r="K91" s="33"/>
      <c r="L91" s="34"/>
    </row>
    <row r="92" spans="1:12" ht="10.5" customHeight="1">
      <c r="A92" s="37" t="s">
        <v>175</v>
      </c>
      <c r="B92" s="38" t="s">
        <v>25</v>
      </c>
      <c r="C92" s="38">
        <f>E92+1003</f>
        <v>59944</v>
      </c>
      <c r="D92" s="38">
        <f>E92+413</f>
        <v>59354</v>
      </c>
      <c r="E92" s="38">
        <v>58941</v>
      </c>
      <c r="F92" s="39"/>
      <c r="G92" s="38" t="s">
        <v>176</v>
      </c>
      <c r="H92" s="38" t="s">
        <v>177</v>
      </c>
      <c r="I92" s="38">
        <f>K92+1003</f>
        <v>55991</v>
      </c>
      <c r="J92" s="38">
        <f>K92+413</f>
        <v>55401</v>
      </c>
      <c r="K92" s="38">
        <v>54988</v>
      </c>
      <c r="L92" s="34"/>
    </row>
    <row r="93" spans="1:12" ht="10.5" customHeight="1">
      <c r="A93" s="33" t="s">
        <v>178</v>
      </c>
      <c r="B93" s="33"/>
      <c r="C93" s="33"/>
      <c r="D93" s="33"/>
      <c r="E93" s="33"/>
      <c r="F93" s="34"/>
      <c r="G93" s="38" t="s">
        <v>179</v>
      </c>
      <c r="H93" s="38" t="s">
        <v>25</v>
      </c>
      <c r="I93" s="38">
        <f>K93+1003</f>
        <v>65962</v>
      </c>
      <c r="J93" s="38">
        <f>K93+472</f>
        <v>65431</v>
      </c>
      <c r="K93" s="38">
        <v>64959</v>
      </c>
      <c r="L93" s="34"/>
    </row>
    <row r="94" spans="1:12" ht="10.5" customHeight="1">
      <c r="A94" s="37" t="s">
        <v>180</v>
      </c>
      <c r="B94" s="38" t="s">
        <v>25</v>
      </c>
      <c r="C94" s="38">
        <f>D94+2006</f>
        <v>66965</v>
      </c>
      <c r="D94" s="38">
        <f>E94+1003</f>
        <v>64959</v>
      </c>
      <c r="E94" s="38">
        <v>63956</v>
      </c>
      <c r="F94" s="39"/>
      <c r="G94" s="37" t="s">
        <v>181</v>
      </c>
      <c r="H94" s="37"/>
      <c r="I94" s="37"/>
      <c r="J94" s="37"/>
      <c r="K94" s="37"/>
      <c r="L94" s="31"/>
    </row>
    <row r="95" spans="1:12" ht="10.5" customHeight="1">
      <c r="A95" s="38" t="s">
        <v>182</v>
      </c>
      <c r="B95" s="38" t="s">
        <v>25</v>
      </c>
      <c r="C95" s="38">
        <f>E95+1003</f>
        <v>58469</v>
      </c>
      <c r="D95" s="38">
        <f>E95+413</f>
        <v>57879</v>
      </c>
      <c r="E95" s="38">
        <v>57466</v>
      </c>
      <c r="F95" s="39"/>
      <c r="G95" s="57" t="s">
        <v>183</v>
      </c>
      <c r="H95" s="38" t="s">
        <v>184</v>
      </c>
      <c r="I95" s="69">
        <f>K95+10030-59</f>
        <v>124962</v>
      </c>
      <c r="J95" s="69">
        <f>K95+3009</f>
        <v>118000</v>
      </c>
      <c r="K95" s="69">
        <v>114991</v>
      </c>
      <c r="L95" s="70"/>
    </row>
    <row r="96" spans="1:12" ht="10.5" customHeight="1">
      <c r="A96" s="38" t="s">
        <v>185</v>
      </c>
      <c r="B96" s="38" t="s">
        <v>186</v>
      </c>
      <c r="C96" s="38">
        <f>E96+1003</f>
        <v>56758</v>
      </c>
      <c r="D96" s="38">
        <f>E96+413</f>
        <v>56168</v>
      </c>
      <c r="E96" s="38">
        <v>55755</v>
      </c>
      <c r="F96" s="39"/>
      <c r="G96" s="71" t="s">
        <v>187</v>
      </c>
      <c r="H96" s="38" t="s">
        <v>44</v>
      </c>
      <c r="I96" s="69">
        <f>K96+10030</f>
        <v>134992</v>
      </c>
      <c r="J96" s="69">
        <f>K96+3009</f>
        <v>127971</v>
      </c>
      <c r="K96" s="69">
        <v>124962</v>
      </c>
      <c r="L96" s="70"/>
    </row>
    <row r="97" spans="1:12" ht="10.5" customHeight="1">
      <c r="A97" s="38" t="s">
        <v>188</v>
      </c>
      <c r="B97" s="38" t="s">
        <v>189</v>
      </c>
      <c r="C97" s="38">
        <f>E97+1003</f>
        <v>50976</v>
      </c>
      <c r="D97" s="38">
        <f>E97+413</f>
        <v>50386</v>
      </c>
      <c r="E97" s="38">
        <v>49973</v>
      </c>
      <c r="F97" s="39"/>
      <c r="G97" s="57" t="s">
        <v>190</v>
      </c>
      <c r="H97" s="38" t="s">
        <v>25</v>
      </c>
      <c r="I97" s="69">
        <f>K97+10030-59</f>
        <v>119947</v>
      </c>
      <c r="J97" s="69">
        <f>K97+3009</f>
        <v>112985</v>
      </c>
      <c r="K97" s="69">
        <v>109976</v>
      </c>
      <c r="L97" s="70"/>
    </row>
    <row r="98" spans="1:12" ht="10.5" customHeight="1">
      <c r="A98" s="38" t="s">
        <v>191</v>
      </c>
      <c r="B98" s="38" t="s">
        <v>15</v>
      </c>
      <c r="C98" s="38">
        <f>E98+1003</f>
        <v>54988</v>
      </c>
      <c r="D98" s="38">
        <f>E98+413</f>
        <v>54398</v>
      </c>
      <c r="E98" s="38">
        <v>53985</v>
      </c>
      <c r="F98" s="39"/>
      <c r="G98" s="57" t="s">
        <v>192</v>
      </c>
      <c r="H98" s="38" t="s">
        <v>25</v>
      </c>
      <c r="I98" s="72">
        <f>K98+2006-59</f>
        <v>78942</v>
      </c>
      <c r="J98" s="72">
        <f>K98+590</f>
        <v>77585</v>
      </c>
      <c r="K98" s="72">
        <v>76995</v>
      </c>
      <c r="L98" s="31"/>
    </row>
    <row r="99" spans="1:12" ht="10.5" customHeight="1">
      <c r="A99" s="38" t="s">
        <v>193</v>
      </c>
      <c r="B99" s="38" t="s">
        <v>15</v>
      </c>
      <c r="C99" s="38">
        <f>E99+1003</f>
        <v>60652</v>
      </c>
      <c r="D99" s="38">
        <f>E99+413</f>
        <v>60062</v>
      </c>
      <c r="E99" s="38">
        <v>59649</v>
      </c>
      <c r="F99" s="39"/>
      <c r="G99" s="57" t="s">
        <v>194</v>
      </c>
      <c r="H99" s="38" t="s">
        <v>195</v>
      </c>
      <c r="I99" s="72">
        <f>K99+6018</f>
        <v>105964</v>
      </c>
      <c r="J99" s="72">
        <f>K99+2006-59</f>
        <v>101893</v>
      </c>
      <c r="K99" s="72">
        <v>99946</v>
      </c>
      <c r="L99" s="31"/>
    </row>
    <row r="100" spans="1:12" ht="10.5" customHeight="1">
      <c r="A100" s="38" t="s">
        <v>196</v>
      </c>
      <c r="B100" s="38" t="s">
        <v>15</v>
      </c>
      <c r="C100" s="38">
        <f>E100+1003</f>
        <v>66965</v>
      </c>
      <c r="D100" s="38">
        <f>E100+472</f>
        <v>66434</v>
      </c>
      <c r="E100" s="38">
        <v>65962</v>
      </c>
      <c r="F100" s="39"/>
      <c r="G100" s="59" t="s">
        <v>197</v>
      </c>
      <c r="H100" s="38" t="s">
        <v>195</v>
      </c>
      <c r="I100" s="72">
        <f>K100+2006</f>
        <v>95993</v>
      </c>
      <c r="J100" s="72">
        <f>K100+590</f>
        <v>94577</v>
      </c>
      <c r="K100" s="72">
        <v>93987</v>
      </c>
      <c r="L100" s="31"/>
    </row>
    <row r="101" spans="1:12" ht="10.5" customHeight="1">
      <c r="A101" s="38" t="s">
        <v>198</v>
      </c>
      <c r="B101" s="38" t="s">
        <v>199</v>
      </c>
      <c r="C101" s="38">
        <f>E101+1003</f>
        <v>67968</v>
      </c>
      <c r="D101" s="38">
        <f>E101+472</f>
        <v>67437</v>
      </c>
      <c r="E101" s="38">
        <v>66965</v>
      </c>
      <c r="F101" s="39"/>
      <c r="G101" s="57" t="s">
        <v>200</v>
      </c>
      <c r="H101" s="38" t="s">
        <v>44</v>
      </c>
      <c r="I101" s="72">
        <f>K101+2006</f>
        <v>71980</v>
      </c>
      <c r="J101" s="72">
        <f>K101+590</f>
        <v>70564</v>
      </c>
      <c r="K101" s="72">
        <v>69974</v>
      </c>
      <c r="L101" s="31"/>
    </row>
    <row r="102" spans="1:12" ht="10.5" customHeight="1">
      <c r="A102" s="38" t="s">
        <v>201</v>
      </c>
      <c r="B102" s="38" t="s">
        <v>25</v>
      </c>
      <c r="C102" s="38">
        <f>E102+1003</f>
        <v>66965</v>
      </c>
      <c r="D102" s="38">
        <f>E102+472</f>
        <v>66434</v>
      </c>
      <c r="E102" s="38">
        <v>65962</v>
      </c>
      <c r="F102" s="39"/>
      <c r="G102" s="57" t="s">
        <v>200</v>
      </c>
      <c r="H102" s="38" t="s">
        <v>92</v>
      </c>
      <c r="I102" s="72">
        <f>K102+2006</f>
        <v>74989</v>
      </c>
      <c r="J102" s="72">
        <f>K102+590</f>
        <v>73573</v>
      </c>
      <c r="K102" s="72">
        <v>72983</v>
      </c>
      <c r="L102" s="31"/>
    </row>
    <row r="103" spans="1:12" ht="10.5" customHeight="1">
      <c r="A103" s="38" t="s">
        <v>202</v>
      </c>
      <c r="B103" s="38" t="s">
        <v>199</v>
      </c>
      <c r="C103" s="38">
        <f>E103+1003</f>
        <v>67968</v>
      </c>
      <c r="D103" s="38">
        <f>E103+472</f>
        <v>67437</v>
      </c>
      <c r="E103" s="38">
        <v>66965</v>
      </c>
      <c r="F103" s="39"/>
      <c r="G103" s="57" t="s">
        <v>203</v>
      </c>
      <c r="H103" s="38" t="s">
        <v>25</v>
      </c>
      <c r="I103" s="72">
        <f>K103+2006</f>
        <v>91981</v>
      </c>
      <c r="J103" s="72">
        <f>K103+590</f>
        <v>90565</v>
      </c>
      <c r="K103" s="72">
        <v>89975</v>
      </c>
      <c r="L103" s="31"/>
    </row>
    <row r="104" spans="1:12" ht="10.5" customHeight="1">
      <c r="A104" s="38" t="s">
        <v>204</v>
      </c>
      <c r="B104" s="38" t="s">
        <v>205</v>
      </c>
      <c r="C104" s="38" t="s">
        <v>116</v>
      </c>
      <c r="D104" s="38">
        <f>E104+472</f>
        <v>67437</v>
      </c>
      <c r="E104" s="38">
        <v>66965</v>
      </c>
      <c r="F104" s="39"/>
      <c r="G104" s="57" t="s">
        <v>206</v>
      </c>
      <c r="H104" s="73" t="s">
        <v>44</v>
      </c>
      <c r="I104" s="72">
        <f>K104+2006-59</f>
        <v>79945</v>
      </c>
      <c r="J104" s="72">
        <f>K104+590</f>
        <v>78588</v>
      </c>
      <c r="K104" s="72">
        <v>77998</v>
      </c>
      <c r="L104" s="31"/>
    </row>
    <row r="105" spans="1:12" ht="10.5" customHeight="1">
      <c r="A105" s="38" t="s">
        <v>204</v>
      </c>
      <c r="B105" s="38" t="s">
        <v>199</v>
      </c>
      <c r="C105" s="38" t="s">
        <v>116</v>
      </c>
      <c r="D105" s="38">
        <f>E105+472</f>
        <v>68440</v>
      </c>
      <c r="E105" s="38">
        <v>67968</v>
      </c>
      <c r="F105" s="39"/>
      <c r="G105" s="57" t="s">
        <v>207</v>
      </c>
      <c r="H105" s="38" t="s">
        <v>208</v>
      </c>
      <c r="I105" s="72">
        <f>K105+2006</f>
        <v>95993</v>
      </c>
      <c r="J105" s="72">
        <f>K105+590</f>
        <v>94577</v>
      </c>
      <c r="K105" s="72">
        <v>93987</v>
      </c>
      <c r="L105" s="31"/>
    </row>
    <row r="106" spans="1:12" ht="10.5" customHeight="1">
      <c r="A106" s="73" t="s">
        <v>209</v>
      </c>
      <c r="B106" s="73" t="s">
        <v>25</v>
      </c>
      <c r="C106" s="38" t="s">
        <v>116</v>
      </c>
      <c r="D106" s="38">
        <f>E106+472</f>
        <v>80417</v>
      </c>
      <c r="E106" s="38">
        <v>79945</v>
      </c>
      <c r="F106" s="39"/>
      <c r="G106" s="57" t="s">
        <v>210</v>
      </c>
      <c r="H106" s="46" t="s">
        <v>15</v>
      </c>
      <c r="I106" s="72">
        <f>K106+6018</f>
        <v>105964</v>
      </c>
      <c r="J106" s="72">
        <f>K106+2006-59</f>
        <v>101893</v>
      </c>
      <c r="K106" s="72">
        <v>99946</v>
      </c>
      <c r="L106" s="31"/>
    </row>
    <row r="107" spans="1:12" ht="10.5" customHeight="1">
      <c r="A107" s="73" t="s">
        <v>209</v>
      </c>
      <c r="B107" s="73" t="s">
        <v>199</v>
      </c>
      <c r="C107" s="38" t="s">
        <v>116</v>
      </c>
      <c r="D107" s="38">
        <f>E107+472</f>
        <v>81420</v>
      </c>
      <c r="E107" s="38">
        <v>80948</v>
      </c>
      <c r="F107" s="39"/>
      <c r="G107" s="57" t="s">
        <v>211</v>
      </c>
      <c r="H107" s="46" t="s">
        <v>15</v>
      </c>
      <c r="I107" s="72">
        <f>K107+8024</f>
        <v>94990</v>
      </c>
      <c r="J107" s="72">
        <f>K107+2006</f>
        <v>88972</v>
      </c>
      <c r="K107" s="72">
        <v>86966</v>
      </c>
      <c r="L107" s="31"/>
    </row>
    <row r="108" spans="1:12" ht="10.5" customHeight="1">
      <c r="A108" s="73" t="s">
        <v>212</v>
      </c>
      <c r="B108" s="73"/>
      <c r="C108" s="73"/>
      <c r="D108" s="73"/>
      <c r="E108" s="73"/>
      <c r="F108" s="39"/>
      <c r="G108" s="38" t="s">
        <v>213</v>
      </c>
      <c r="H108" s="38" t="s">
        <v>44</v>
      </c>
      <c r="I108" s="38">
        <f>K108+1003</f>
        <v>48970</v>
      </c>
      <c r="J108" s="38">
        <f>K108+295</f>
        <v>48262</v>
      </c>
      <c r="K108" s="38">
        <v>47967</v>
      </c>
      <c r="L108" s="31"/>
    </row>
    <row r="109" spans="1:12" ht="10.5" customHeight="1">
      <c r="A109" s="74" t="s">
        <v>214</v>
      </c>
      <c r="B109" s="75" t="s">
        <v>15</v>
      </c>
      <c r="C109" s="38">
        <f>E109+1003</f>
        <v>49973</v>
      </c>
      <c r="D109" s="38">
        <f>E109+295</f>
        <v>49265</v>
      </c>
      <c r="E109" s="38">
        <v>48970</v>
      </c>
      <c r="F109" s="39"/>
      <c r="G109" s="72" t="s">
        <v>215</v>
      </c>
      <c r="H109" s="38" t="s">
        <v>44</v>
      </c>
      <c r="I109" s="38">
        <f>K109+1003</f>
        <v>57466</v>
      </c>
      <c r="J109" s="38">
        <f>K109+295</f>
        <v>56758</v>
      </c>
      <c r="K109" s="38">
        <v>56463</v>
      </c>
      <c r="L109" s="31"/>
    </row>
    <row r="110" spans="1:12" ht="10.5" customHeight="1">
      <c r="A110" s="38" t="s">
        <v>216</v>
      </c>
      <c r="B110" s="76" t="s">
        <v>217</v>
      </c>
      <c r="C110" s="38">
        <f>E110+1003</f>
        <v>55991</v>
      </c>
      <c r="D110" s="38">
        <f>E110+295</f>
        <v>55283</v>
      </c>
      <c r="E110" s="38">
        <v>54988</v>
      </c>
      <c r="F110" s="34"/>
      <c r="G110" s="38" t="s">
        <v>218</v>
      </c>
      <c r="H110" s="38" t="s">
        <v>177</v>
      </c>
      <c r="I110" s="38">
        <f>K110+1003</f>
        <v>56994</v>
      </c>
      <c r="J110" s="38">
        <f>K110+295</f>
        <v>56286</v>
      </c>
      <c r="K110" s="38">
        <v>55991</v>
      </c>
      <c r="L110" s="31"/>
    </row>
    <row r="111" spans="1:12" ht="10.5" customHeight="1">
      <c r="A111" s="38" t="s">
        <v>219</v>
      </c>
      <c r="B111" s="38" t="s">
        <v>15</v>
      </c>
      <c r="C111" s="38">
        <f>E111+1003</f>
        <v>46964</v>
      </c>
      <c r="D111" s="38">
        <f>E111+295</f>
        <v>46256</v>
      </c>
      <c r="E111" s="38">
        <v>45961</v>
      </c>
      <c r="F111" s="34"/>
      <c r="G111" s="38" t="s">
        <v>220</v>
      </c>
      <c r="H111" s="38" t="s">
        <v>177</v>
      </c>
      <c r="I111" s="38">
        <f>K111+1003</f>
        <v>57997</v>
      </c>
      <c r="J111" s="38">
        <f>K111+295</f>
        <v>57289</v>
      </c>
      <c r="K111" s="38">
        <v>56994</v>
      </c>
      <c r="L111" s="31"/>
    </row>
    <row r="112" spans="1:12" ht="10.5" customHeight="1">
      <c r="A112" s="38" t="s">
        <v>221</v>
      </c>
      <c r="B112" s="38" t="s">
        <v>222</v>
      </c>
      <c r="C112" s="38">
        <f>E112+1003</f>
        <v>57997</v>
      </c>
      <c r="D112" s="38">
        <f>E112+295</f>
        <v>57289</v>
      </c>
      <c r="E112" s="38">
        <v>56994</v>
      </c>
      <c r="F112" s="34"/>
      <c r="G112" s="72" t="s">
        <v>223</v>
      </c>
      <c r="H112" s="38" t="s">
        <v>224</v>
      </c>
      <c r="I112" s="38">
        <f>K112+1003</f>
        <v>60947</v>
      </c>
      <c r="J112" s="38">
        <f>K112+295</f>
        <v>60239</v>
      </c>
      <c r="K112" s="38">
        <v>59944</v>
      </c>
      <c r="L112" s="31"/>
    </row>
    <row r="113" spans="1:12" ht="10.5" customHeight="1">
      <c r="A113" s="74" t="s">
        <v>225</v>
      </c>
      <c r="B113" s="38" t="s">
        <v>15</v>
      </c>
      <c r="C113" s="38">
        <f>E113+1003</f>
        <v>48970</v>
      </c>
      <c r="D113" s="38">
        <f>E113+295</f>
        <v>48262</v>
      </c>
      <c r="E113" s="38">
        <v>47967</v>
      </c>
      <c r="F113" s="39"/>
      <c r="G113" s="38" t="s">
        <v>226</v>
      </c>
      <c r="H113" s="38" t="s">
        <v>177</v>
      </c>
      <c r="I113" s="35">
        <f>K113+1003</f>
        <v>64487</v>
      </c>
      <c r="J113" s="35">
        <f>K113+295</f>
        <v>63779</v>
      </c>
      <c r="K113" s="35">
        <v>63484</v>
      </c>
      <c r="L113" s="31"/>
    </row>
    <row r="114" spans="1:12" ht="10.5" customHeight="1">
      <c r="A114" s="74" t="s">
        <v>227</v>
      </c>
      <c r="B114" s="38" t="s">
        <v>15</v>
      </c>
      <c r="C114" s="38">
        <f>E114+1003</f>
        <v>46964</v>
      </c>
      <c r="D114" s="38">
        <f>E114+295</f>
        <v>46256</v>
      </c>
      <c r="E114" s="38">
        <v>45961</v>
      </c>
      <c r="F114" s="39"/>
      <c r="G114" s="35" t="s">
        <v>228</v>
      </c>
      <c r="H114" s="35" t="s">
        <v>44</v>
      </c>
      <c r="I114" s="35">
        <f>K114+1003</f>
        <v>63956</v>
      </c>
      <c r="J114" s="35">
        <f>K114+295</f>
        <v>63248</v>
      </c>
      <c r="K114" s="35">
        <v>62953</v>
      </c>
      <c r="L114" s="31"/>
    </row>
    <row r="115" spans="1:12" ht="10.5" customHeight="1">
      <c r="A115" s="74" t="s">
        <v>229</v>
      </c>
      <c r="B115" s="38" t="s">
        <v>15</v>
      </c>
      <c r="C115" s="38">
        <f>E115+1003</f>
        <v>46964</v>
      </c>
      <c r="D115" s="38">
        <f>E115+295</f>
        <v>46256</v>
      </c>
      <c r="E115" s="38">
        <v>45961</v>
      </c>
      <c r="F115" s="39"/>
      <c r="G115" s="38" t="s">
        <v>230</v>
      </c>
      <c r="H115" s="38" t="s">
        <v>177</v>
      </c>
      <c r="I115" s="38">
        <f>K115+1003</f>
        <v>67968</v>
      </c>
      <c r="J115" s="38">
        <f>K115+295</f>
        <v>67260</v>
      </c>
      <c r="K115" s="38">
        <v>66965</v>
      </c>
      <c r="L115" s="31"/>
    </row>
    <row r="116" spans="1:12" ht="10.5" customHeight="1">
      <c r="A116" s="74" t="s">
        <v>231</v>
      </c>
      <c r="B116" s="38" t="s">
        <v>232</v>
      </c>
      <c r="C116" s="38">
        <f>E116+1003</f>
        <v>45784</v>
      </c>
      <c r="D116" s="38">
        <f>E116+295</f>
        <v>45076</v>
      </c>
      <c r="E116" s="38">
        <v>44781</v>
      </c>
      <c r="F116" s="39"/>
      <c r="G116" s="38" t="s">
        <v>233</v>
      </c>
      <c r="H116" s="38" t="s">
        <v>177</v>
      </c>
      <c r="I116" s="38">
        <f>K116+1003</f>
        <v>70977</v>
      </c>
      <c r="J116" s="38">
        <f>K116+295</f>
        <v>70269</v>
      </c>
      <c r="K116" s="38">
        <v>69974</v>
      </c>
      <c r="L116" s="31"/>
    </row>
    <row r="117" spans="1:12" ht="10.5" customHeight="1">
      <c r="A117" s="74" t="s">
        <v>234</v>
      </c>
      <c r="B117" s="38" t="s">
        <v>27</v>
      </c>
      <c r="C117" s="38">
        <f>E117+1003</f>
        <v>45961</v>
      </c>
      <c r="D117" s="38">
        <f>E117+295</f>
        <v>45253</v>
      </c>
      <c r="E117" s="38">
        <v>44958</v>
      </c>
      <c r="F117" s="39"/>
      <c r="G117" s="35" t="s">
        <v>228</v>
      </c>
      <c r="H117" s="35" t="s">
        <v>224</v>
      </c>
      <c r="I117" s="38">
        <f>K117+1003</f>
        <v>64664</v>
      </c>
      <c r="J117" s="38">
        <f>K117+295</f>
        <v>63956</v>
      </c>
      <c r="K117" s="38">
        <v>63661</v>
      </c>
      <c r="L117" s="31"/>
    </row>
    <row r="118" spans="1:12" ht="10.5" customHeight="1">
      <c r="A118" s="38" t="s">
        <v>235</v>
      </c>
      <c r="B118" s="38" t="s">
        <v>236</v>
      </c>
      <c r="C118" s="38">
        <f>E118+1003</f>
        <v>49855</v>
      </c>
      <c r="D118" s="38">
        <f>E118+295</f>
        <v>49147</v>
      </c>
      <c r="E118" s="38">
        <v>48852</v>
      </c>
      <c r="F118" s="39"/>
      <c r="G118" s="38" t="s">
        <v>237</v>
      </c>
      <c r="H118" s="35" t="s">
        <v>25</v>
      </c>
      <c r="I118" s="38">
        <f>K118+2006</f>
        <v>84960</v>
      </c>
      <c r="J118" s="38">
        <f>K118+590</f>
        <v>83544</v>
      </c>
      <c r="K118" s="38">
        <v>82954</v>
      </c>
      <c r="L118" s="31"/>
    </row>
    <row r="119" spans="1:12" ht="10.5" customHeight="1">
      <c r="A119" s="38" t="s">
        <v>238</v>
      </c>
      <c r="B119" s="38" t="s">
        <v>25</v>
      </c>
      <c r="C119" s="38">
        <f>E119+1003</f>
        <v>47672</v>
      </c>
      <c r="D119" s="38">
        <f>E119+295</f>
        <v>46964</v>
      </c>
      <c r="E119" s="38">
        <v>46669</v>
      </c>
      <c r="F119" s="39"/>
      <c r="G119" s="37" t="s">
        <v>239</v>
      </c>
      <c r="H119" s="37"/>
      <c r="I119" s="37"/>
      <c r="J119" s="37"/>
      <c r="K119" s="37"/>
      <c r="L119" s="34"/>
    </row>
    <row r="120" spans="1:12" ht="10.5" customHeight="1">
      <c r="A120" s="38" t="s">
        <v>240</v>
      </c>
      <c r="B120" s="38" t="s">
        <v>44</v>
      </c>
      <c r="C120" s="38">
        <f>E120+1003</f>
        <v>49855</v>
      </c>
      <c r="D120" s="38">
        <f>E120+295</f>
        <v>49147</v>
      </c>
      <c r="E120" s="38">
        <v>48852</v>
      </c>
      <c r="F120" s="39"/>
      <c r="G120" s="38" t="s">
        <v>241</v>
      </c>
      <c r="H120" s="38" t="s">
        <v>224</v>
      </c>
      <c r="I120" s="38">
        <f>K120+1003</f>
        <v>99946</v>
      </c>
      <c r="J120" s="38">
        <f>K120+590-177</f>
        <v>99356</v>
      </c>
      <c r="K120" s="38">
        <v>98943</v>
      </c>
      <c r="L120" s="34"/>
    </row>
    <row r="121" spans="1:24" ht="10.5" customHeight="1">
      <c r="A121" s="38" t="s">
        <v>242</v>
      </c>
      <c r="B121" s="38" t="s">
        <v>44</v>
      </c>
      <c r="C121" s="35">
        <f>E121+1003</f>
        <v>50444</v>
      </c>
      <c r="D121" s="35">
        <f>E121+295</f>
        <v>49736</v>
      </c>
      <c r="E121" s="35">
        <v>49441</v>
      </c>
      <c r="F121" s="39"/>
      <c r="G121" s="38" t="s">
        <v>243</v>
      </c>
      <c r="H121" s="38" t="s">
        <v>224</v>
      </c>
      <c r="I121" s="38">
        <f>K121+2006</f>
        <v>95993</v>
      </c>
      <c r="J121" s="38">
        <f>K121+590-118</f>
        <v>94459</v>
      </c>
      <c r="K121" s="38">
        <v>93987</v>
      </c>
      <c r="L121" s="39"/>
      <c r="R121" s="34"/>
      <c r="S121" s="34"/>
      <c r="T121" s="34"/>
      <c r="U121" s="34"/>
      <c r="V121" s="34"/>
      <c r="W121" s="34"/>
      <c r="X121" s="34"/>
    </row>
    <row r="122" spans="1:24" ht="10.5" customHeight="1">
      <c r="A122" s="38" t="s">
        <v>244</v>
      </c>
      <c r="B122" s="38" t="s">
        <v>15</v>
      </c>
      <c r="C122" s="38">
        <f>E122+1003</f>
        <v>49678</v>
      </c>
      <c r="D122" s="38">
        <f>E122+295</f>
        <v>48970</v>
      </c>
      <c r="E122" s="38">
        <v>48675</v>
      </c>
      <c r="F122" s="39"/>
      <c r="G122" s="38" t="s">
        <v>245</v>
      </c>
      <c r="H122" s="38" t="s">
        <v>224</v>
      </c>
      <c r="I122" s="38">
        <f>K122+2006+1003</f>
        <v>91981</v>
      </c>
      <c r="J122" s="38">
        <f>K122+590-118</f>
        <v>89444</v>
      </c>
      <c r="K122" s="38">
        <v>88972</v>
      </c>
      <c r="L122" s="34"/>
      <c r="R122" s="34"/>
      <c r="S122" s="34"/>
      <c r="T122" s="34"/>
      <c r="U122" s="34"/>
      <c r="V122" s="34"/>
      <c r="W122" s="34"/>
      <c r="X122" s="39"/>
    </row>
    <row r="123" spans="1:24" ht="10.5" customHeight="1">
      <c r="A123" s="38" t="s">
        <v>246</v>
      </c>
      <c r="B123" s="38" t="s">
        <v>15</v>
      </c>
      <c r="C123" s="35">
        <f>E123+1003</f>
        <v>50444</v>
      </c>
      <c r="D123" s="35">
        <f>E123+295</f>
        <v>49736</v>
      </c>
      <c r="E123" s="35">
        <v>49441</v>
      </c>
      <c r="F123" s="39"/>
      <c r="G123" s="37" t="s">
        <v>247</v>
      </c>
      <c r="H123" s="37"/>
      <c r="I123" s="37"/>
      <c r="J123" s="37"/>
      <c r="K123" s="37"/>
      <c r="L123" s="31"/>
      <c r="O123"/>
      <c r="P123"/>
      <c r="Q123"/>
      <c r="R123"/>
      <c r="S123"/>
      <c r="T123"/>
      <c r="U123"/>
      <c r="V123" s="34"/>
      <c r="W123" s="34"/>
      <c r="X123" s="34"/>
    </row>
    <row r="124" spans="1:24" ht="10.5" customHeight="1">
      <c r="A124" s="38" t="s">
        <v>248</v>
      </c>
      <c r="B124" s="38" t="s">
        <v>73</v>
      </c>
      <c r="C124" s="38">
        <f>E124+1003</f>
        <v>50268</v>
      </c>
      <c r="D124" s="38">
        <f>E124+295</f>
        <v>49560</v>
      </c>
      <c r="E124" s="38">
        <v>49265</v>
      </c>
      <c r="F124" s="39"/>
      <c r="G124" s="38" t="s">
        <v>249</v>
      </c>
      <c r="H124" s="38" t="s">
        <v>15</v>
      </c>
      <c r="I124" s="38">
        <f>K124+1003</f>
        <v>48970</v>
      </c>
      <c r="J124" s="38">
        <f>K124+295</f>
        <v>48262</v>
      </c>
      <c r="K124" s="38">
        <v>47967</v>
      </c>
      <c r="L124" s="31"/>
      <c r="R124" s="34"/>
      <c r="S124" s="34"/>
      <c r="T124" s="34"/>
      <c r="U124" s="34"/>
      <c r="V124" s="34"/>
      <c r="W124" s="34"/>
      <c r="X124" s="34"/>
    </row>
    <row r="125" spans="1:24" ht="10.5" customHeight="1">
      <c r="A125" s="38" t="s">
        <v>250</v>
      </c>
      <c r="B125" s="38" t="s">
        <v>73</v>
      </c>
      <c r="C125" s="38">
        <f>E125+1003</f>
        <v>50681</v>
      </c>
      <c r="D125" s="38">
        <f>E125+295</f>
        <v>49973</v>
      </c>
      <c r="E125" s="38">
        <v>49678</v>
      </c>
      <c r="F125" s="77"/>
      <c r="G125" s="38" t="s">
        <v>251</v>
      </c>
      <c r="H125" s="38" t="s">
        <v>15</v>
      </c>
      <c r="I125" s="38">
        <f>K125+1003</f>
        <v>50444</v>
      </c>
      <c r="J125" s="38">
        <f>K125+295</f>
        <v>49736</v>
      </c>
      <c r="K125" s="38">
        <v>49441</v>
      </c>
      <c r="L125" s="31"/>
      <c r="R125" s="34"/>
      <c r="S125" s="34"/>
      <c r="T125" s="34"/>
      <c r="U125" s="34"/>
      <c r="V125" s="34"/>
      <c r="W125" s="34"/>
      <c r="X125" s="34"/>
    </row>
    <row r="126" spans="1:22" ht="10.5" customHeight="1">
      <c r="A126" s="38" t="s">
        <v>252</v>
      </c>
      <c r="B126" s="38" t="s">
        <v>44</v>
      </c>
      <c r="C126" s="38">
        <f>E126+1003</f>
        <v>53395</v>
      </c>
      <c r="D126" s="38">
        <f>E126+295</f>
        <v>52687</v>
      </c>
      <c r="E126" s="38">
        <v>52392</v>
      </c>
      <c r="F126" s="39"/>
      <c r="G126" s="38" t="s">
        <v>253</v>
      </c>
      <c r="H126" s="38" t="s">
        <v>254</v>
      </c>
      <c r="I126" s="46">
        <f>K126+1003</f>
        <v>54693</v>
      </c>
      <c r="J126" s="38">
        <f>K126+295</f>
        <v>53985</v>
      </c>
      <c r="K126" s="38">
        <v>53690</v>
      </c>
      <c r="L126" s="31"/>
      <c r="Q126" s="51"/>
      <c r="R126" s="51"/>
      <c r="S126" s="51"/>
      <c r="T126" s="51"/>
      <c r="U126" s="51"/>
      <c r="V126" s="52"/>
    </row>
    <row r="127" spans="1:22" ht="10.5" customHeight="1">
      <c r="A127" s="38" t="s">
        <v>252</v>
      </c>
      <c r="B127" s="38" t="s">
        <v>255</v>
      </c>
      <c r="C127" s="38">
        <f>E127+1003</f>
        <v>53985</v>
      </c>
      <c r="D127" s="38">
        <f>E127+295</f>
        <v>53277</v>
      </c>
      <c r="E127" s="38">
        <v>52982</v>
      </c>
      <c r="F127" s="39"/>
      <c r="G127" s="38" t="s">
        <v>253</v>
      </c>
      <c r="H127" s="38" t="s">
        <v>25</v>
      </c>
      <c r="I127" s="46">
        <f>K127+1003</f>
        <v>55696</v>
      </c>
      <c r="J127" s="38">
        <f>K127+295</f>
        <v>54988</v>
      </c>
      <c r="K127" s="38">
        <v>54693</v>
      </c>
      <c r="L127" s="31"/>
      <c r="P127" s="53"/>
      <c r="Q127" s="53"/>
      <c r="R127" s="34"/>
      <c r="S127" s="34"/>
      <c r="T127" s="34"/>
      <c r="U127" s="34"/>
      <c r="V127" s="54"/>
    </row>
    <row r="128" spans="1:12" ht="10.5" customHeight="1">
      <c r="A128" s="38" t="s">
        <v>252</v>
      </c>
      <c r="B128" s="38" t="s">
        <v>136</v>
      </c>
      <c r="C128" s="38">
        <f>E128+1003</f>
        <v>59000</v>
      </c>
      <c r="D128" s="38">
        <f>E128+295</f>
        <v>58292</v>
      </c>
      <c r="E128" s="38">
        <v>57997</v>
      </c>
      <c r="F128" s="39"/>
      <c r="G128" s="38" t="s">
        <v>256</v>
      </c>
      <c r="H128" s="38" t="s">
        <v>15</v>
      </c>
      <c r="I128" s="38">
        <f>K128+1003</f>
        <v>55991</v>
      </c>
      <c r="J128" s="38">
        <f>K128+295</f>
        <v>55283</v>
      </c>
      <c r="K128" s="38">
        <v>54988</v>
      </c>
      <c r="L128" s="31"/>
    </row>
    <row r="129" spans="1:13" ht="10.5" customHeight="1">
      <c r="A129" s="38" t="s">
        <v>257</v>
      </c>
      <c r="B129" s="38" t="s">
        <v>136</v>
      </c>
      <c r="C129" s="38">
        <f>E129+1003</f>
        <v>59944</v>
      </c>
      <c r="D129" s="38">
        <f>E129+295</f>
        <v>59236</v>
      </c>
      <c r="E129" s="38">
        <v>58941</v>
      </c>
      <c r="F129" s="39"/>
      <c r="G129" s="38" t="s">
        <v>258</v>
      </c>
      <c r="H129" s="38" t="s">
        <v>76</v>
      </c>
      <c r="I129" s="46">
        <f>K129+1003</f>
        <v>59944</v>
      </c>
      <c r="J129" s="38">
        <f>K129+295</f>
        <v>59236</v>
      </c>
      <c r="K129" s="38">
        <v>58941</v>
      </c>
      <c r="L129" s="31"/>
      <c r="M129" s="2"/>
    </row>
    <row r="130" spans="1:20" ht="10.5" customHeight="1">
      <c r="A130" s="74" t="s">
        <v>259</v>
      </c>
      <c r="B130" s="38" t="s">
        <v>260</v>
      </c>
      <c r="C130" s="38">
        <f>E130+1003</f>
        <v>62953</v>
      </c>
      <c r="D130" s="38">
        <f>E130+295</f>
        <v>62245</v>
      </c>
      <c r="E130" s="38">
        <v>61950</v>
      </c>
      <c r="F130" s="34"/>
      <c r="G130" s="38" t="s">
        <v>261</v>
      </c>
      <c r="H130" s="38" t="s">
        <v>53</v>
      </c>
      <c r="I130" s="38" t="s">
        <v>116</v>
      </c>
      <c r="J130" s="38">
        <f>K130+472</f>
        <v>64428</v>
      </c>
      <c r="K130" s="38">
        <v>63956</v>
      </c>
      <c r="L130" s="31"/>
      <c r="O130" s="78"/>
      <c r="P130" s="51"/>
      <c r="Q130" s="51"/>
      <c r="R130" s="51"/>
      <c r="S130" s="51"/>
      <c r="T130" s="52"/>
    </row>
    <row r="131" spans="1:12" ht="10.5" customHeight="1">
      <c r="A131" s="38" t="s">
        <v>262</v>
      </c>
      <c r="B131" s="38" t="s">
        <v>25</v>
      </c>
      <c r="C131" s="38"/>
      <c r="D131" s="55">
        <f>E131+295</f>
        <v>66257</v>
      </c>
      <c r="E131" s="55">
        <v>65962</v>
      </c>
      <c r="F131" s="39"/>
      <c r="G131" s="38" t="s">
        <v>263</v>
      </c>
      <c r="H131" s="38" t="s">
        <v>25</v>
      </c>
      <c r="I131" s="38" t="s">
        <v>116</v>
      </c>
      <c r="J131" s="38">
        <f>K131+472</f>
        <v>70446</v>
      </c>
      <c r="K131" s="38">
        <v>69974</v>
      </c>
      <c r="L131" s="31"/>
    </row>
    <row r="132" spans="1:12" ht="10.5" customHeight="1">
      <c r="A132" s="74" t="s">
        <v>264</v>
      </c>
      <c r="B132" s="38" t="s">
        <v>15</v>
      </c>
      <c r="C132" s="38">
        <f>E132+2006</f>
        <v>64959</v>
      </c>
      <c r="D132" s="38">
        <f>E132+1003</f>
        <v>63956</v>
      </c>
      <c r="E132" s="38">
        <v>62953</v>
      </c>
      <c r="F132" s="34"/>
      <c r="G132" s="38" t="s">
        <v>265</v>
      </c>
      <c r="H132" s="38" t="s">
        <v>15</v>
      </c>
      <c r="I132" s="38">
        <f>K132+1003</f>
        <v>48970</v>
      </c>
      <c r="J132" s="38">
        <f>K132+295</f>
        <v>48262</v>
      </c>
      <c r="K132" s="38">
        <v>47967</v>
      </c>
      <c r="L132" s="31"/>
    </row>
    <row r="133" spans="1:24" ht="10.5" customHeight="1">
      <c r="A133" s="74" t="s">
        <v>266</v>
      </c>
      <c r="B133" s="38" t="s">
        <v>15</v>
      </c>
      <c r="C133" s="38">
        <f>E133+2006-59</f>
        <v>56935</v>
      </c>
      <c r="D133" s="38">
        <f>E133+1003</f>
        <v>55991</v>
      </c>
      <c r="E133" s="38">
        <v>54988</v>
      </c>
      <c r="F133" s="34"/>
      <c r="G133" s="38" t="s">
        <v>267</v>
      </c>
      <c r="H133" s="38" t="s">
        <v>15</v>
      </c>
      <c r="I133" s="38">
        <f>K133+1003</f>
        <v>50444</v>
      </c>
      <c r="J133" s="38">
        <f>K133+295</f>
        <v>49736</v>
      </c>
      <c r="K133" s="38">
        <v>49441</v>
      </c>
      <c r="L133" s="31"/>
      <c r="Q133" s="79"/>
      <c r="R133" s="79"/>
      <c r="S133" s="79"/>
      <c r="T133" s="79"/>
      <c r="U133" s="79"/>
      <c r="V133" s="79"/>
      <c r="W133" s="79"/>
      <c r="X133" s="79"/>
    </row>
    <row r="134" spans="1:24" ht="10.5" customHeight="1">
      <c r="A134" s="74" t="s">
        <v>268</v>
      </c>
      <c r="B134" s="38" t="s">
        <v>15</v>
      </c>
      <c r="C134" s="38">
        <f>E134+1003</f>
        <v>48793</v>
      </c>
      <c r="D134" s="38">
        <f>E134+295</f>
        <v>48085</v>
      </c>
      <c r="E134" s="38">
        <v>47790</v>
      </c>
      <c r="F134" s="34"/>
      <c r="G134" s="38" t="s">
        <v>269</v>
      </c>
      <c r="H134" s="38" t="s">
        <v>15</v>
      </c>
      <c r="I134" s="46">
        <f>K134+1003</f>
        <v>54398</v>
      </c>
      <c r="J134" s="38">
        <f>K134+295</f>
        <v>53690</v>
      </c>
      <c r="K134" s="38">
        <v>53395</v>
      </c>
      <c r="L134" s="31"/>
      <c r="Q134" s="34"/>
      <c r="R134" s="34"/>
      <c r="S134" s="34"/>
      <c r="T134" s="34"/>
      <c r="U134" s="34"/>
      <c r="V134" s="34"/>
      <c r="W134" s="34"/>
      <c r="X134" s="79"/>
    </row>
    <row r="135" spans="1:24" ht="10.5" customHeight="1">
      <c r="A135" s="74" t="s">
        <v>270</v>
      </c>
      <c r="B135" s="38" t="s">
        <v>44</v>
      </c>
      <c r="C135" s="38">
        <f>E135+1003</f>
        <v>49678</v>
      </c>
      <c r="D135" s="38">
        <f>E135+295</f>
        <v>48970</v>
      </c>
      <c r="E135" s="38">
        <v>48675</v>
      </c>
      <c r="F135" s="34"/>
      <c r="G135" s="72" t="s">
        <v>271</v>
      </c>
      <c r="H135" s="38" t="s">
        <v>15</v>
      </c>
      <c r="I135" s="46">
        <f>K135+1003</f>
        <v>55696</v>
      </c>
      <c r="J135" s="38">
        <f>K135+295</f>
        <v>54988</v>
      </c>
      <c r="K135" s="38">
        <v>54693</v>
      </c>
      <c r="L135" s="31"/>
      <c r="Q135" s="79"/>
      <c r="R135" s="79"/>
      <c r="S135" s="79"/>
      <c r="T135" s="79"/>
      <c r="U135" s="79"/>
      <c r="V135" s="79"/>
      <c r="W135" s="79"/>
      <c r="X135" s="79"/>
    </row>
    <row r="136" spans="1:24" ht="10.5" customHeight="1">
      <c r="A136" s="74" t="s">
        <v>272</v>
      </c>
      <c r="B136" s="38" t="s">
        <v>15</v>
      </c>
      <c r="C136" s="38">
        <f>E136+1003</f>
        <v>49855</v>
      </c>
      <c r="D136" s="38">
        <f>E136+295</f>
        <v>49147</v>
      </c>
      <c r="E136" s="38">
        <v>48852</v>
      </c>
      <c r="F136" s="34"/>
      <c r="G136" s="57" t="s">
        <v>273</v>
      </c>
      <c r="H136" s="38" t="s">
        <v>15</v>
      </c>
      <c r="I136" s="38">
        <f>K136+10030-59</f>
        <v>119888</v>
      </c>
      <c r="J136" s="38">
        <f>K136+3009</f>
        <v>112926</v>
      </c>
      <c r="K136" s="38">
        <v>109917</v>
      </c>
      <c r="L136" s="31"/>
      <c r="Q136" s="79"/>
      <c r="R136" s="79"/>
      <c r="S136" s="79"/>
      <c r="T136" s="79"/>
      <c r="U136" s="79"/>
      <c r="V136" s="79"/>
      <c r="W136" s="79"/>
      <c r="X136" s="79"/>
    </row>
    <row r="137" spans="1:12" ht="10.5" customHeight="1">
      <c r="A137" s="74" t="s">
        <v>274</v>
      </c>
      <c r="B137" s="38" t="s">
        <v>15</v>
      </c>
      <c r="C137" s="38">
        <f>E137+1003</f>
        <v>49855</v>
      </c>
      <c r="D137" s="38">
        <f>E137+295</f>
        <v>49147</v>
      </c>
      <c r="E137" s="38">
        <v>48852</v>
      </c>
      <c r="F137" s="34"/>
      <c r="G137" s="57" t="s">
        <v>275</v>
      </c>
      <c r="H137" s="38" t="s">
        <v>15</v>
      </c>
      <c r="I137" s="46">
        <f>J137+3009-59</f>
        <v>102896</v>
      </c>
      <c r="J137" s="38">
        <f>K137+1003</f>
        <v>99946</v>
      </c>
      <c r="K137" s="38">
        <v>98943</v>
      </c>
      <c r="L137" s="31"/>
    </row>
    <row r="138" spans="1:12" ht="10.5" customHeight="1">
      <c r="A138" s="74" t="s">
        <v>276</v>
      </c>
      <c r="B138" s="38" t="s">
        <v>15</v>
      </c>
      <c r="C138" s="38">
        <f>E138+1003</f>
        <v>49973</v>
      </c>
      <c r="D138" s="38">
        <f>E138+295</f>
        <v>49265</v>
      </c>
      <c r="E138" s="38">
        <v>48970</v>
      </c>
      <c r="F138" s="34"/>
      <c r="G138" s="57" t="s">
        <v>277</v>
      </c>
      <c r="H138" s="38" t="s">
        <v>15</v>
      </c>
      <c r="I138" s="46">
        <f>J138+3009</f>
        <v>100949</v>
      </c>
      <c r="J138" s="38">
        <f>K138+1003</f>
        <v>97940</v>
      </c>
      <c r="K138" s="38">
        <v>96937</v>
      </c>
      <c r="L138" s="31"/>
    </row>
    <row r="139" spans="1:12" ht="10.5" customHeight="1">
      <c r="A139" s="74" t="s">
        <v>278</v>
      </c>
      <c r="B139" s="38" t="s">
        <v>279</v>
      </c>
      <c r="C139" s="38">
        <f>E139+1003</f>
        <v>44958</v>
      </c>
      <c r="D139" s="38">
        <f>E139+295</f>
        <v>44250</v>
      </c>
      <c r="E139" s="38">
        <v>43955</v>
      </c>
      <c r="F139" s="34"/>
      <c r="G139" s="72" t="s">
        <v>280</v>
      </c>
      <c r="H139" s="38" t="s">
        <v>15</v>
      </c>
      <c r="I139" s="46">
        <f>J139+3009-59</f>
        <v>103899</v>
      </c>
      <c r="J139" s="38">
        <f>K139+1003</f>
        <v>100949</v>
      </c>
      <c r="K139" s="38">
        <v>99946</v>
      </c>
      <c r="L139" s="31"/>
    </row>
    <row r="140" spans="1:12" ht="10.5" customHeight="1">
      <c r="A140" s="74" t="s">
        <v>281</v>
      </c>
      <c r="B140" s="38" t="s">
        <v>282</v>
      </c>
      <c r="C140" s="55" t="s">
        <v>116</v>
      </c>
      <c r="D140" s="55">
        <f>E140+295</f>
        <v>53277</v>
      </c>
      <c r="E140" s="55">
        <v>52982</v>
      </c>
      <c r="F140" s="34"/>
      <c r="G140" s="80" t="s">
        <v>283</v>
      </c>
      <c r="H140" s="38" t="s">
        <v>25</v>
      </c>
      <c r="I140" s="46">
        <v>62953</v>
      </c>
      <c r="J140" s="46">
        <v>62953</v>
      </c>
      <c r="K140" s="46">
        <v>62953</v>
      </c>
      <c r="L140" s="31"/>
    </row>
    <row r="141" spans="1:12" ht="10.5" customHeight="1">
      <c r="A141" s="74" t="s">
        <v>281</v>
      </c>
      <c r="B141" s="38" t="s">
        <v>260</v>
      </c>
      <c r="C141" s="38">
        <f>E141+1003</f>
        <v>66965</v>
      </c>
      <c r="D141" s="38">
        <f>E141+295</f>
        <v>66257</v>
      </c>
      <c r="E141" s="38">
        <v>65962</v>
      </c>
      <c r="F141" s="34"/>
      <c r="G141" s="38" t="s">
        <v>284</v>
      </c>
      <c r="H141" s="38" t="s">
        <v>285</v>
      </c>
      <c r="I141" s="38" t="s">
        <v>116</v>
      </c>
      <c r="J141" s="38" t="s">
        <v>116</v>
      </c>
      <c r="K141" s="38">
        <v>33990</v>
      </c>
      <c r="L141" s="40"/>
    </row>
    <row r="142" spans="1:12" ht="10.5" customHeight="1">
      <c r="A142" s="74" t="s">
        <v>281</v>
      </c>
      <c r="B142" s="38" t="s">
        <v>286</v>
      </c>
      <c r="C142" s="38" t="s">
        <v>116</v>
      </c>
      <c r="D142" s="38">
        <f>E142+472</f>
        <v>70446</v>
      </c>
      <c r="E142" s="38">
        <v>69974</v>
      </c>
      <c r="F142" s="34"/>
      <c r="G142" s="38" t="s">
        <v>287</v>
      </c>
      <c r="H142" s="38" t="s">
        <v>15</v>
      </c>
      <c r="I142" s="38">
        <f>K142+3009</f>
        <v>57702</v>
      </c>
      <c r="J142" s="38">
        <f>K142+472</f>
        <v>55165</v>
      </c>
      <c r="K142" s="38">
        <v>54693</v>
      </c>
      <c r="L142" s="40"/>
    </row>
    <row r="143" spans="1:12" ht="10.5" customHeight="1">
      <c r="A143" s="38" t="s">
        <v>288</v>
      </c>
      <c r="B143" s="38" t="s">
        <v>25</v>
      </c>
      <c r="C143" s="38">
        <f>E143+1003</f>
        <v>49678</v>
      </c>
      <c r="D143" s="38">
        <f>E143+295</f>
        <v>48970</v>
      </c>
      <c r="E143" s="38">
        <v>48675</v>
      </c>
      <c r="F143" s="34"/>
      <c r="G143" s="38" t="s">
        <v>289</v>
      </c>
      <c r="H143" s="38" t="s">
        <v>15</v>
      </c>
      <c r="I143" s="38">
        <f>K143+3009</f>
        <v>54693</v>
      </c>
      <c r="J143" s="38">
        <f>K143+1003</f>
        <v>52687</v>
      </c>
      <c r="K143" s="72">
        <v>51684</v>
      </c>
      <c r="L143" s="40"/>
    </row>
    <row r="144" spans="1:12" ht="10.5" customHeight="1">
      <c r="A144" s="38" t="s">
        <v>290</v>
      </c>
      <c r="B144" s="38" t="s">
        <v>15</v>
      </c>
      <c r="C144" s="38">
        <f>E144+1003</f>
        <v>49383</v>
      </c>
      <c r="D144" s="38">
        <f>E144+295</f>
        <v>48675</v>
      </c>
      <c r="E144" s="38">
        <v>48380</v>
      </c>
      <c r="F144" s="34"/>
      <c r="G144" s="38" t="s">
        <v>291</v>
      </c>
      <c r="H144" s="38" t="s">
        <v>15</v>
      </c>
      <c r="I144" s="38">
        <f>K144+3009</f>
        <v>53985</v>
      </c>
      <c r="J144" s="38">
        <f>K144+1003</f>
        <v>51979</v>
      </c>
      <c r="K144" s="38">
        <v>50976</v>
      </c>
      <c r="L144" s="40"/>
    </row>
    <row r="145" spans="1:12" ht="10.5" customHeight="1">
      <c r="A145" s="38" t="s">
        <v>292</v>
      </c>
      <c r="B145" s="38" t="s">
        <v>85</v>
      </c>
      <c r="C145" s="38">
        <f>E145+1003</f>
        <v>50386</v>
      </c>
      <c r="D145" s="38">
        <f>E145+295</f>
        <v>49678</v>
      </c>
      <c r="E145" s="38">
        <v>49383</v>
      </c>
      <c r="F145" s="34"/>
      <c r="G145" s="72" t="s">
        <v>293</v>
      </c>
      <c r="H145" s="72" t="s">
        <v>15</v>
      </c>
      <c r="I145" s="38">
        <f>K145+3009</f>
        <v>57692</v>
      </c>
      <c r="J145" s="38">
        <f>K145+1003</f>
        <v>55686</v>
      </c>
      <c r="K145" s="72">
        <v>54683</v>
      </c>
      <c r="L145" s="40"/>
    </row>
    <row r="146" spans="1:12" ht="10.5" customHeight="1">
      <c r="A146" s="38" t="s">
        <v>294</v>
      </c>
      <c r="B146" s="38" t="s">
        <v>85</v>
      </c>
      <c r="C146" s="38">
        <f>E146+1003</f>
        <v>50681</v>
      </c>
      <c r="D146" s="38">
        <f>E146+295</f>
        <v>49973</v>
      </c>
      <c r="E146" s="38">
        <v>49678</v>
      </c>
      <c r="F146" s="34"/>
      <c r="G146" s="72" t="s">
        <v>295</v>
      </c>
      <c r="H146" s="72" t="s">
        <v>15</v>
      </c>
      <c r="I146" s="38">
        <f>K146+3009</f>
        <v>56689</v>
      </c>
      <c r="J146" s="38">
        <f>K146+1003</f>
        <v>54683</v>
      </c>
      <c r="K146" s="72">
        <v>53680</v>
      </c>
      <c r="L146" s="40"/>
    </row>
    <row r="147" spans="1:12" ht="10.5" customHeight="1">
      <c r="A147" s="38" t="s">
        <v>292</v>
      </c>
      <c r="B147" s="38" t="s">
        <v>296</v>
      </c>
      <c r="C147" s="38">
        <f>E147+1003</f>
        <v>50681</v>
      </c>
      <c r="D147" s="38">
        <f>E147+295</f>
        <v>49973</v>
      </c>
      <c r="E147" s="38">
        <v>49678</v>
      </c>
      <c r="F147" s="34"/>
      <c r="G147" s="72" t="s">
        <v>297</v>
      </c>
      <c r="H147" s="72" t="s">
        <v>15</v>
      </c>
      <c r="I147" s="38">
        <f>K147+3009</f>
        <v>68971</v>
      </c>
      <c r="J147" s="38">
        <f>K147+1003</f>
        <v>66965</v>
      </c>
      <c r="K147" s="38">
        <v>65962</v>
      </c>
      <c r="L147" s="40"/>
    </row>
    <row r="148" spans="1:21" ht="10.5" customHeight="1">
      <c r="A148" s="38" t="s">
        <v>298</v>
      </c>
      <c r="B148" s="38" t="s">
        <v>15</v>
      </c>
      <c r="C148" s="38">
        <f>E148+1003</f>
        <v>50858</v>
      </c>
      <c r="D148" s="38">
        <f>E148+295</f>
        <v>50150</v>
      </c>
      <c r="E148" s="38">
        <v>49855</v>
      </c>
      <c r="F148" s="34"/>
      <c r="G148" s="72" t="s">
        <v>299</v>
      </c>
      <c r="H148" s="72" t="s">
        <v>15</v>
      </c>
      <c r="I148" s="38">
        <f>K148+2006</f>
        <v>57692</v>
      </c>
      <c r="J148" s="38">
        <f>K148+472</f>
        <v>56158</v>
      </c>
      <c r="K148" s="38">
        <v>55686</v>
      </c>
      <c r="L148" s="40"/>
      <c r="O148" s="31"/>
      <c r="P148" s="31"/>
      <c r="Q148" s="81"/>
      <c r="R148" s="81"/>
      <c r="S148" s="81"/>
      <c r="T148" s="81"/>
      <c r="U148" s="31"/>
    </row>
    <row r="149" spans="1:12" ht="10.5" customHeight="1">
      <c r="A149" s="38" t="s">
        <v>300</v>
      </c>
      <c r="B149" s="38" t="s">
        <v>44</v>
      </c>
      <c r="C149" s="38">
        <f>E149+1003</f>
        <v>53985</v>
      </c>
      <c r="D149" s="38">
        <f>E149+295</f>
        <v>53277</v>
      </c>
      <c r="E149" s="38">
        <v>52982</v>
      </c>
      <c r="F149" s="34"/>
      <c r="G149" s="38" t="s">
        <v>301</v>
      </c>
      <c r="H149" s="38" t="s">
        <v>15</v>
      </c>
      <c r="I149" s="38">
        <f>K149+3009</f>
        <v>63956</v>
      </c>
      <c r="J149" s="38">
        <f>K149+1003</f>
        <v>61950</v>
      </c>
      <c r="K149" s="38">
        <v>60947</v>
      </c>
      <c r="L149" s="40"/>
    </row>
    <row r="150" spans="1:12" ht="10.5" customHeight="1">
      <c r="A150" s="38" t="s">
        <v>300</v>
      </c>
      <c r="B150" s="38" t="s">
        <v>302</v>
      </c>
      <c r="C150" s="38">
        <f>E150+1003</f>
        <v>54693</v>
      </c>
      <c r="D150" s="38">
        <f>E150+295</f>
        <v>53985</v>
      </c>
      <c r="E150" s="38">
        <v>53690</v>
      </c>
      <c r="F150" s="34"/>
      <c r="G150" s="72" t="s">
        <v>303</v>
      </c>
      <c r="H150" s="72" t="s">
        <v>15</v>
      </c>
      <c r="I150" s="38">
        <f>K150+2006</f>
        <v>56699</v>
      </c>
      <c r="J150" s="38">
        <f>K150+472</f>
        <v>55165</v>
      </c>
      <c r="K150" s="38">
        <v>54693</v>
      </c>
      <c r="L150" s="40"/>
    </row>
    <row r="151" spans="1:12" ht="10.5" customHeight="1">
      <c r="A151" s="38" t="s">
        <v>300</v>
      </c>
      <c r="B151" s="47" t="s">
        <v>304</v>
      </c>
      <c r="C151" s="38">
        <f>E151+1003</f>
        <v>59944</v>
      </c>
      <c r="D151" s="38">
        <f>E151+295</f>
        <v>59236</v>
      </c>
      <c r="E151" s="38">
        <v>58941</v>
      </c>
      <c r="F151" s="34"/>
      <c r="G151" s="72" t="s">
        <v>305</v>
      </c>
      <c r="H151" s="72" t="s">
        <v>15</v>
      </c>
      <c r="I151" s="38">
        <f>K151+2006</f>
        <v>57692</v>
      </c>
      <c r="J151" s="38">
        <f>K151+472</f>
        <v>56158</v>
      </c>
      <c r="K151" s="38">
        <v>55686</v>
      </c>
      <c r="L151" s="40"/>
    </row>
    <row r="152" spans="1:12" ht="10.5" customHeight="1">
      <c r="A152" s="38" t="s">
        <v>306</v>
      </c>
      <c r="B152" s="38" t="s">
        <v>282</v>
      </c>
      <c r="C152" s="38">
        <f>E152+1003</f>
        <v>59944</v>
      </c>
      <c r="D152" s="38">
        <f>E152+295</f>
        <v>59236</v>
      </c>
      <c r="E152" s="38">
        <v>58941</v>
      </c>
      <c r="F152" s="34"/>
      <c r="G152" s="38" t="s">
        <v>307</v>
      </c>
      <c r="H152" s="72" t="s">
        <v>15</v>
      </c>
      <c r="I152" s="47">
        <f>K152+7021+8024-3009-59</f>
        <v>167973</v>
      </c>
      <c r="J152" s="47">
        <f>K152+7021-2006-59</f>
        <v>160952</v>
      </c>
      <c r="K152" s="47">
        <v>155996</v>
      </c>
      <c r="L152" s="40"/>
    </row>
    <row r="153" spans="1:12" ht="10.5" customHeight="1">
      <c r="A153" s="38" t="s">
        <v>308</v>
      </c>
      <c r="B153" s="38" t="s">
        <v>136</v>
      </c>
      <c r="C153" s="38">
        <f>E153+1003</f>
        <v>62953</v>
      </c>
      <c r="D153" s="38">
        <f>E153+295</f>
        <v>62245</v>
      </c>
      <c r="E153" s="38">
        <v>61950</v>
      </c>
      <c r="F153" s="34"/>
      <c r="G153" s="38" t="s">
        <v>309</v>
      </c>
      <c r="H153" s="72" t="s">
        <v>15</v>
      </c>
      <c r="I153" s="47">
        <f>K153+7021+8024-3009-59</f>
        <v>159949</v>
      </c>
      <c r="J153" s="47">
        <f>K153+7021-2006</f>
        <v>152987</v>
      </c>
      <c r="K153" s="47">
        <v>147972</v>
      </c>
      <c r="L153" s="40"/>
    </row>
    <row r="154" spans="1:12" ht="10.5" customHeight="1">
      <c r="A154" s="38" t="s">
        <v>308</v>
      </c>
      <c r="B154" s="38" t="s">
        <v>53</v>
      </c>
      <c r="C154" s="38">
        <f>E154+1003</f>
        <v>66965</v>
      </c>
      <c r="D154" s="38">
        <f>E154+295</f>
        <v>66257</v>
      </c>
      <c r="E154" s="38">
        <v>65962</v>
      </c>
      <c r="F154" s="34"/>
      <c r="G154" s="38"/>
      <c r="H154" s="38"/>
      <c r="I154" s="38" t="s">
        <v>310</v>
      </c>
      <c r="J154" s="38" t="s">
        <v>311</v>
      </c>
      <c r="K154" s="38" t="s">
        <v>312</v>
      </c>
      <c r="L154" s="40"/>
    </row>
    <row r="155" spans="1:23" ht="10.5" customHeight="1">
      <c r="A155" s="38" t="s">
        <v>308</v>
      </c>
      <c r="B155" s="38" t="s">
        <v>286</v>
      </c>
      <c r="C155" s="38" t="s">
        <v>116</v>
      </c>
      <c r="D155" s="38">
        <f>E155+472</f>
        <v>70446</v>
      </c>
      <c r="E155" s="38">
        <v>69974</v>
      </c>
      <c r="F155" s="34"/>
      <c r="G155" s="37" t="s">
        <v>313</v>
      </c>
      <c r="H155" s="37"/>
      <c r="I155" s="37"/>
      <c r="J155" s="37"/>
      <c r="K155" s="37"/>
      <c r="L155" s="31"/>
      <c r="O155" s="53"/>
      <c r="P155" s="53"/>
      <c r="Q155" s="43"/>
      <c r="R155" s="43"/>
      <c r="S155" s="43"/>
      <c r="T155" s="34"/>
      <c r="U155" s="43"/>
      <c r="V155" s="31"/>
      <c r="W155" s="31"/>
    </row>
    <row r="156" spans="1:12" ht="10.5" customHeight="1">
      <c r="A156" s="82" t="s">
        <v>314</v>
      </c>
      <c r="B156" s="82"/>
      <c r="C156" s="82"/>
      <c r="D156" s="82"/>
      <c r="E156" s="82"/>
      <c r="F156" s="31"/>
      <c r="G156" s="37" t="s">
        <v>315</v>
      </c>
      <c r="H156" s="37" t="s">
        <v>15</v>
      </c>
      <c r="I156" s="47">
        <f>K156+10030+3009+2006-59</f>
        <v>209981</v>
      </c>
      <c r="J156" s="47">
        <f>K156+5015-59</f>
        <v>199951</v>
      </c>
      <c r="K156" s="47">
        <v>194995</v>
      </c>
      <c r="L156" s="31"/>
    </row>
    <row r="157" spans="1:12" ht="10.5" customHeight="1">
      <c r="A157" s="74" t="s">
        <v>316</v>
      </c>
      <c r="B157" s="83" t="s">
        <v>317</v>
      </c>
      <c r="C157" s="38">
        <f>E157+5015-59</f>
        <v>101952</v>
      </c>
      <c r="D157" s="38">
        <f>E157+2006-59</f>
        <v>98943</v>
      </c>
      <c r="E157" s="38">
        <v>96996</v>
      </c>
      <c r="F157" s="31"/>
      <c r="G157" s="37" t="s">
        <v>318</v>
      </c>
      <c r="H157" s="37" t="s">
        <v>15</v>
      </c>
      <c r="I157" s="47">
        <f>K157+10030+3009-59+2006</f>
        <v>199951</v>
      </c>
      <c r="J157" s="47">
        <f>K157+5015-59</f>
        <v>189921</v>
      </c>
      <c r="K157" s="47">
        <v>184965</v>
      </c>
      <c r="L157" s="31"/>
    </row>
    <row r="158" spans="1:12" ht="10.5" customHeight="1">
      <c r="A158" s="74" t="s">
        <v>319</v>
      </c>
      <c r="B158" s="83" t="s">
        <v>320</v>
      </c>
      <c r="C158" s="38">
        <f>E158+3009</f>
        <v>79945</v>
      </c>
      <c r="D158" s="38">
        <f>E158+2006-59</f>
        <v>78883</v>
      </c>
      <c r="E158" s="38">
        <v>76936</v>
      </c>
      <c r="F158" s="31"/>
      <c r="G158" s="37" t="s">
        <v>321</v>
      </c>
      <c r="H158" s="37" t="s">
        <v>15</v>
      </c>
      <c r="I158" s="47">
        <f>K158+20001</f>
        <v>319957</v>
      </c>
      <c r="J158" s="47">
        <f>K158+10030-59</f>
        <v>309927</v>
      </c>
      <c r="K158" s="47">
        <v>299956</v>
      </c>
      <c r="L158" s="31"/>
    </row>
    <row r="159" spans="1:12" ht="10.5" customHeight="1">
      <c r="A159" s="38" t="s">
        <v>322</v>
      </c>
      <c r="B159" s="75" t="s">
        <v>81</v>
      </c>
      <c r="C159" s="72">
        <f>E159+3009</f>
        <v>72983</v>
      </c>
      <c r="D159" s="72">
        <f>E159+1003</f>
        <v>70977</v>
      </c>
      <c r="E159" s="72">
        <v>69974</v>
      </c>
      <c r="F159" s="31"/>
      <c r="G159" s="37" t="s">
        <v>323</v>
      </c>
      <c r="H159" s="37" t="s">
        <v>224</v>
      </c>
      <c r="I159" s="37">
        <v>61950</v>
      </c>
      <c r="J159" s="37">
        <v>59000</v>
      </c>
      <c r="K159" s="37">
        <v>56994</v>
      </c>
      <c r="L159" s="31"/>
    </row>
    <row r="160" spans="1:12" ht="10.5" customHeight="1">
      <c r="A160" s="38" t="s">
        <v>324</v>
      </c>
      <c r="B160" s="75" t="s">
        <v>25</v>
      </c>
      <c r="C160" s="38">
        <f>E160+1003</f>
        <v>66965</v>
      </c>
      <c r="D160" s="38">
        <f>E160+413</f>
        <v>66375</v>
      </c>
      <c r="E160" s="38">
        <v>65962</v>
      </c>
      <c r="F160" s="31"/>
      <c r="G160" s="80" t="s">
        <v>325</v>
      </c>
      <c r="H160" s="37" t="s">
        <v>15</v>
      </c>
      <c r="I160" s="69">
        <v>259954</v>
      </c>
      <c r="J160" s="69">
        <v>249983</v>
      </c>
      <c r="K160" s="69">
        <v>239953</v>
      </c>
      <c r="L160" s="31"/>
    </row>
    <row r="161" spans="1:12" ht="10.5" customHeight="1">
      <c r="A161" s="38" t="s">
        <v>326</v>
      </c>
      <c r="B161" s="75" t="s">
        <v>327</v>
      </c>
      <c r="C161" s="38">
        <f>E161+2006</f>
        <v>66965</v>
      </c>
      <c r="D161" s="38">
        <f>E161+413</f>
        <v>65372</v>
      </c>
      <c r="E161" s="38">
        <v>64959</v>
      </c>
      <c r="F161" s="31"/>
      <c r="G161" s="38" t="s">
        <v>328</v>
      </c>
      <c r="H161" s="38" t="s">
        <v>329</v>
      </c>
      <c r="I161" s="69">
        <v>239953</v>
      </c>
      <c r="J161" s="69">
        <v>233994</v>
      </c>
      <c r="K161" s="69">
        <v>229982</v>
      </c>
      <c r="L161" s="31"/>
    </row>
    <row r="162" spans="1:254" s="48" customFormat="1" ht="10.5" customHeight="1">
      <c r="A162" s="38" t="s">
        <v>330</v>
      </c>
      <c r="B162" s="75" t="s">
        <v>224</v>
      </c>
      <c r="C162" s="72">
        <f>E162+2006</f>
        <v>93987</v>
      </c>
      <c r="D162" s="72">
        <f>E162+590</f>
        <v>92571</v>
      </c>
      <c r="E162" s="72">
        <v>91981</v>
      </c>
      <c r="F162" s="31"/>
      <c r="G162" s="38" t="s">
        <v>331</v>
      </c>
      <c r="H162" s="38" t="s">
        <v>329</v>
      </c>
      <c r="I162" s="69">
        <v>129977</v>
      </c>
      <c r="J162" s="69">
        <v>129977</v>
      </c>
      <c r="K162" s="69">
        <v>129977</v>
      </c>
      <c r="L162" s="31"/>
      <c r="IJ162"/>
      <c r="IR162"/>
      <c r="IS162"/>
      <c r="IT162"/>
    </row>
    <row r="163" spans="1:254" s="48" customFormat="1" ht="10.5" customHeight="1">
      <c r="A163" s="38" t="s">
        <v>332</v>
      </c>
      <c r="B163" s="75" t="s">
        <v>44</v>
      </c>
      <c r="C163" s="38">
        <f>E163+1003</f>
        <v>59472</v>
      </c>
      <c r="D163" s="38">
        <f>E163+295</f>
        <v>58764</v>
      </c>
      <c r="E163" s="38">
        <v>58469</v>
      </c>
      <c r="F163" s="31"/>
      <c r="G163" s="84" t="s">
        <v>333</v>
      </c>
      <c r="H163" s="84"/>
      <c r="I163" s="84"/>
      <c r="J163" s="84"/>
      <c r="K163" s="84"/>
      <c r="L163" s="85"/>
      <c r="IJ163"/>
      <c r="IR163"/>
      <c r="IS163"/>
      <c r="IT163"/>
    </row>
    <row r="164" spans="1:254" s="48" customFormat="1" ht="10.5" customHeight="1">
      <c r="A164" s="38" t="s">
        <v>334</v>
      </c>
      <c r="B164" s="75" t="s">
        <v>44</v>
      </c>
      <c r="C164" s="38">
        <f>E164+1003</f>
        <v>59944</v>
      </c>
      <c r="D164" s="38">
        <f>E164+295</f>
        <v>59236</v>
      </c>
      <c r="E164" s="38">
        <v>58941</v>
      </c>
      <c r="F164" s="31"/>
      <c r="G164" s="38" t="s">
        <v>335</v>
      </c>
      <c r="H164" s="38" t="s">
        <v>224</v>
      </c>
      <c r="I164" s="47">
        <v>274999</v>
      </c>
      <c r="J164" s="47">
        <v>266975</v>
      </c>
      <c r="K164" s="47">
        <v>263966</v>
      </c>
      <c r="L164" s="40"/>
      <c r="IJ164"/>
      <c r="IR164"/>
      <c r="IS164"/>
      <c r="IT164"/>
    </row>
    <row r="165" spans="1:254" s="48" customFormat="1" ht="10.5" customHeight="1">
      <c r="A165" s="74" t="s">
        <v>336</v>
      </c>
      <c r="B165" s="75" t="s">
        <v>224</v>
      </c>
      <c r="C165" s="38">
        <f>E165+2006</f>
        <v>90978</v>
      </c>
      <c r="D165" s="38">
        <f>E165+472</f>
        <v>89444</v>
      </c>
      <c r="E165" s="38">
        <v>88972</v>
      </c>
      <c r="F165" s="31"/>
      <c r="G165" s="38" t="s">
        <v>337</v>
      </c>
      <c r="H165" s="38" t="s">
        <v>224</v>
      </c>
      <c r="I165" s="47" t="s">
        <v>116</v>
      </c>
      <c r="J165" s="86">
        <f>K165+1003-59</f>
        <v>245912</v>
      </c>
      <c r="K165" s="86">
        <v>244968</v>
      </c>
      <c r="L165" s="40"/>
      <c r="IJ165"/>
      <c r="IR165"/>
      <c r="IS165"/>
      <c r="IT165"/>
    </row>
    <row r="166" spans="1:248" s="48" customFormat="1" ht="10.5" customHeight="1">
      <c r="A166" s="74" t="s">
        <v>338</v>
      </c>
      <c r="B166" s="75" t="s">
        <v>224</v>
      </c>
      <c r="C166" s="86">
        <f>E166+7021</f>
        <v>136998</v>
      </c>
      <c r="D166" s="86">
        <f>E166+2006</f>
        <v>131983</v>
      </c>
      <c r="E166" s="35">
        <v>129977</v>
      </c>
      <c r="F166" s="31"/>
      <c r="G166" s="38" t="s">
        <v>339</v>
      </c>
      <c r="H166" s="38" t="s">
        <v>224</v>
      </c>
      <c r="I166" s="47" t="s">
        <v>116</v>
      </c>
      <c r="J166" s="86">
        <f>K166+1003</f>
        <v>240987</v>
      </c>
      <c r="K166" s="86">
        <v>239984</v>
      </c>
      <c r="L166" s="40"/>
      <c r="IN166"/>
    </row>
    <row r="167" spans="1:248" s="48" customFormat="1" ht="10.5" customHeight="1">
      <c r="A167" s="87" t="s">
        <v>340</v>
      </c>
      <c r="B167" s="75" t="s">
        <v>224</v>
      </c>
      <c r="C167" s="35">
        <f>E167+7021-59</f>
        <v>131924</v>
      </c>
      <c r="D167" s="35">
        <f>E167+2006</f>
        <v>126968</v>
      </c>
      <c r="E167" s="35">
        <v>124962</v>
      </c>
      <c r="F167" s="43"/>
      <c r="G167" s="84" t="s">
        <v>341</v>
      </c>
      <c r="H167" s="84"/>
      <c r="I167" s="84"/>
      <c r="J167" s="84"/>
      <c r="K167" s="84"/>
      <c r="L167" s="40"/>
      <c r="IN167"/>
    </row>
    <row r="168" spans="1:248" s="48" customFormat="1" ht="10.5" customHeight="1">
      <c r="A168" s="74" t="s">
        <v>342</v>
      </c>
      <c r="B168" s="88" t="s">
        <v>224</v>
      </c>
      <c r="C168" s="35">
        <f>E168+8024-59</f>
        <v>112926</v>
      </c>
      <c r="D168" s="35">
        <f>E168+2006-59</f>
        <v>106908</v>
      </c>
      <c r="E168" s="35">
        <v>104961</v>
      </c>
      <c r="F168" s="31"/>
      <c r="G168" s="38" t="s">
        <v>21</v>
      </c>
      <c r="H168" s="38" t="s">
        <v>224</v>
      </c>
      <c r="I168" s="47">
        <v>319957</v>
      </c>
      <c r="J168" s="47">
        <v>312936</v>
      </c>
      <c r="K168" s="47">
        <v>308983</v>
      </c>
      <c r="L168" s="40"/>
      <c r="IN168"/>
    </row>
    <row r="169" spans="1:248" s="48" customFormat="1" ht="10.5" customHeight="1">
      <c r="A169" s="61" t="s">
        <v>168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10"/>
      <c r="IN169"/>
    </row>
    <row r="170" spans="1:12" ht="10.5" customHeight="1">
      <c r="A170" s="62" t="s">
        <v>169</v>
      </c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</row>
    <row r="171" spans="1:12" ht="10.5" customHeight="1">
      <c r="A171" s="63" t="s">
        <v>170</v>
      </c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89"/>
    </row>
  </sheetData>
  <sheetProtection selectLockedCells="1" selectUnlockedCells="1"/>
  <mergeCells count="41">
    <mergeCell ref="J2:K2"/>
    <mergeCell ref="A4:A5"/>
    <mergeCell ref="B4:B5"/>
    <mergeCell ref="C4:E4"/>
    <mergeCell ref="G4:G5"/>
    <mergeCell ref="H4:H5"/>
    <mergeCell ref="I4:K4"/>
    <mergeCell ref="A6:E6"/>
    <mergeCell ref="G6:K6"/>
    <mergeCell ref="G59:K59"/>
    <mergeCell ref="A63:E63"/>
    <mergeCell ref="A66:E66"/>
    <mergeCell ref="G69:K69"/>
    <mergeCell ref="A70:E70"/>
    <mergeCell ref="A83:K83"/>
    <mergeCell ref="A84:L84"/>
    <mergeCell ref="A85:K85"/>
    <mergeCell ref="H87:K87"/>
    <mergeCell ref="A89:A90"/>
    <mergeCell ref="B89:B90"/>
    <mergeCell ref="C89:E89"/>
    <mergeCell ref="G89:G90"/>
    <mergeCell ref="H89:H90"/>
    <mergeCell ref="I89:K89"/>
    <mergeCell ref="A91:E91"/>
    <mergeCell ref="G91:K91"/>
    <mergeCell ref="A93:E93"/>
    <mergeCell ref="G94:K94"/>
    <mergeCell ref="A108:E108"/>
    <mergeCell ref="G119:K119"/>
    <mergeCell ref="R121:V121"/>
    <mergeCell ref="G123:K123"/>
    <mergeCell ref="G141:K141"/>
    <mergeCell ref="G155:K155"/>
    <mergeCell ref="A156:E156"/>
    <mergeCell ref="G159:K159"/>
    <mergeCell ref="G163:K163"/>
    <mergeCell ref="G167:K167"/>
    <mergeCell ref="A169:K169"/>
    <mergeCell ref="A170:L170"/>
    <mergeCell ref="A171:K171"/>
  </mergeCells>
  <hyperlinks>
    <hyperlink ref="A88" r:id="rId1" display="www.areal.msk.ru  E-mail:asale@areal.msk.ru Ваш Торговый Агент "/>
  </hyperlinks>
  <printOptions/>
  <pageMargins left="0.3298611111111111" right="0" top="0.1701388888888889" bottom="0" header="0.5118055555555555" footer="0.5118055555555555"/>
  <pageSetup horizontalDpi="300" verticalDpi="3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zoomScaleSheetLayoutView="100" workbookViewId="0" topLeftCell="A1">
      <selection activeCell="A1" sqref="A1"/>
    </sheetView>
  </sheetViews>
  <sheetFormatPr defaultColWidth="11.00390625" defaultRowHeight="14.25" customHeight="1"/>
  <cols>
    <col min="1" max="16384" width="11.5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38326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2018-04-10T09:19:48Z</cp:lastPrinted>
  <dcterms:created xsi:type="dcterms:W3CDTF">2017-08-10T19:06:10Z</dcterms:created>
  <dcterms:modified xsi:type="dcterms:W3CDTF">2018-04-10T09:20:55Z</dcterms:modified>
  <cp:category/>
  <cp:version/>
  <cp:contentType/>
  <cp:contentStatus/>
  <cp:revision>265</cp:revision>
</cp:coreProperties>
</file>