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ЭтаКнига"/>
  <bookViews>
    <workbookView xWindow="240" yWindow="3045" windowWidth="14805" windowHeight="5070" tabRatio="791"/>
  </bookViews>
  <sheets>
    <sheet name="FORBO-Bonding" sheetId="1" r:id="rId1"/>
    <sheet name="FORBO-Flooring" sheetId="2" r:id="rId2"/>
    <sheet name="TARKETT-flooring" sheetId="4" r:id="rId3"/>
    <sheet name="ПЛИТОНИТ" sheetId="17" r:id="rId4"/>
    <sheet name="KNAUF" sheetId="14" r:id="rId5"/>
    <sheet name="CERESIT" sheetId="8" r:id="rId6"/>
    <sheet name="LITOKOL" sheetId="9" r:id="rId7"/>
    <sheet name="Инструмент" sheetId="15" r:id="rId8"/>
    <sheet name="Безнапорные трубы" sheetId="19" r:id="rId9"/>
    <sheet name="Водоотвод" sheetId="18" r:id="rId10"/>
  </sheets>
  <definedNames>
    <definedName name="LITOKOL_K_80" localSheetId="4">#REF!</definedName>
    <definedName name="LITOKOL_K_80" localSheetId="3">#REF!</definedName>
    <definedName name="LITOKOL_K_80">LITOKOL!$A$5</definedName>
    <definedName name="_xlnm.Print_Area" localSheetId="4">KNAUF!$A$1:$F$77</definedName>
  </definedNames>
  <calcPr calcId="145621"/>
</workbook>
</file>

<file path=xl/calcChain.xml><?xml version="1.0" encoding="utf-8"?>
<calcChain xmlns="http://schemas.openxmlformats.org/spreadsheetml/2006/main">
  <c r="G9" i="1" l="1"/>
  <c r="F9" i="1"/>
  <c r="G60" i="1"/>
  <c r="F60" i="1"/>
  <c r="G65" i="1"/>
  <c r="G64" i="1"/>
  <c r="F65" i="1"/>
  <c r="F64" i="1"/>
  <c r="F59" i="1"/>
  <c r="G59" i="1"/>
  <c r="G62" i="1"/>
  <c r="F62" i="1"/>
  <c r="G63" i="1"/>
  <c r="F63" i="1"/>
  <c r="F75" i="1"/>
  <c r="G69" i="1"/>
  <c r="F69" i="1"/>
  <c r="G70" i="1"/>
  <c r="F70" i="1"/>
  <c r="G71" i="1"/>
  <c r="F71" i="1"/>
  <c r="G72" i="1"/>
  <c r="F72" i="1"/>
  <c r="G75" i="1"/>
  <c r="G73" i="1"/>
  <c r="F73" i="1"/>
  <c r="G74" i="1"/>
  <c r="F74" i="1"/>
  <c r="G107" i="1"/>
  <c r="F107" i="1"/>
  <c r="G36" i="1"/>
  <c r="G38" i="1"/>
  <c r="G35" i="1"/>
  <c r="F35" i="1"/>
  <c r="F27" i="1"/>
  <c r="G27" i="1"/>
  <c r="G25" i="1"/>
  <c r="F25" i="1"/>
  <c r="G31" i="1"/>
  <c r="F31" i="1"/>
  <c r="G86" i="1"/>
  <c r="F86" i="1"/>
  <c r="G89" i="1"/>
  <c r="F89" i="1"/>
  <c r="G95" i="1"/>
  <c r="F95" i="1"/>
  <c r="G94" i="1"/>
  <c r="F94" i="1"/>
  <c r="G93" i="1"/>
  <c r="F93" i="1"/>
  <c r="G92" i="1"/>
  <c r="F92" i="1"/>
  <c r="G91" i="1"/>
  <c r="F91" i="1"/>
  <c r="G87" i="1"/>
  <c r="G88" i="1"/>
  <c r="G90" i="1"/>
  <c r="F88" i="1"/>
  <c r="F87" i="1"/>
  <c r="F90" i="1"/>
  <c r="F52" i="1"/>
  <c r="G52" i="1"/>
  <c r="G43" i="1"/>
  <c r="G15" i="1"/>
  <c r="G100" i="1"/>
  <c r="F100" i="1"/>
  <c r="F101" i="1"/>
  <c r="G101" i="1"/>
  <c r="G99" i="1"/>
  <c r="F99" i="1"/>
  <c r="G98" i="1"/>
  <c r="F98" i="1"/>
  <c r="G97" i="1"/>
  <c r="F97" i="1"/>
  <c r="G96" i="1"/>
  <c r="F96" i="1"/>
  <c r="F111" i="1"/>
  <c r="G111" i="1"/>
  <c r="D6" i="19" l="1"/>
  <c r="E6" i="19"/>
  <c r="D7" i="19"/>
  <c r="E7" i="19"/>
  <c r="D8" i="19"/>
  <c r="E8" i="19"/>
  <c r="D9" i="19"/>
  <c r="E9" i="19"/>
  <c r="D10" i="19"/>
  <c r="E10" i="19"/>
  <c r="D11" i="19"/>
  <c r="E11" i="19"/>
  <c r="D12" i="19"/>
  <c r="E12" i="19"/>
  <c r="D13" i="19"/>
  <c r="E13" i="19"/>
  <c r="D14" i="19"/>
  <c r="E14" i="19"/>
  <c r="D16" i="19"/>
  <c r="E16" i="19"/>
  <c r="D17" i="19"/>
  <c r="E17" i="19"/>
  <c r="D18" i="19"/>
  <c r="E18" i="19"/>
  <c r="D19" i="19"/>
  <c r="E19" i="19"/>
  <c r="D20" i="19"/>
  <c r="E20" i="19"/>
  <c r="D21" i="19"/>
  <c r="E21" i="19"/>
  <c r="D22" i="19"/>
  <c r="E22" i="19"/>
  <c r="D23" i="19"/>
  <c r="E23" i="19"/>
  <c r="D24" i="19"/>
  <c r="E24" i="19"/>
  <c r="D25" i="19"/>
  <c r="E25" i="19"/>
  <c r="D26" i="19"/>
  <c r="E26" i="19"/>
  <c r="D27" i="19"/>
  <c r="E27" i="19"/>
  <c r="D29" i="19"/>
  <c r="E29" i="19"/>
  <c r="D30" i="19"/>
  <c r="E30" i="19"/>
  <c r="D31" i="19"/>
  <c r="E31" i="19"/>
  <c r="D32" i="19"/>
  <c r="E32" i="19"/>
  <c r="D33" i="19"/>
  <c r="E33" i="19"/>
  <c r="D34" i="19"/>
  <c r="E34" i="19"/>
  <c r="D35" i="19"/>
  <c r="E35" i="19"/>
  <c r="D36" i="19"/>
  <c r="E36" i="19"/>
  <c r="D37" i="19"/>
  <c r="E37" i="19"/>
  <c r="D38" i="19"/>
  <c r="E38" i="19"/>
  <c r="D39" i="19"/>
  <c r="E39" i="19"/>
  <c r="D40" i="19"/>
  <c r="E40" i="19"/>
  <c r="D43" i="19"/>
  <c r="E43" i="19"/>
  <c r="D44" i="19"/>
  <c r="E44" i="19"/>
  <c r="D45" i="19"/>
  <c r="E45" i="19"/>
  <c r="D47" i="19"/>
  <c r="E47" i="19"/>
  <c r="D48" i="19"/>
  <c r="E48" i="19"/>
  <c r="D50" i="19"/>
  <c r="E50" i="19"/>
  <c r="D51" i="19"/>
  <c r="E51" i="19"/>
  <c r="D52" i="19"/>
  <c r="E52" i="19"/>
  <c r="D53" i="19"/>
  <c r="E53" i="19"/>
  <c r="D54" i="19"/>
  <c r="E54" i="19"/>
  <c r="D55" i="19"/>
  <c r="E55" i="19"/>
  <c r="D57" i="19"/>
  <c r="E57" i="19"/>
  <c r="D58" i="19"/>
  <c r="E58" i="19"/>
  <c r="D60" i="19"/>
  <c r="E60" i="19"/>
  <c r="D61" i="19"/>
  <c r="E61" i="19"/>
  <c r="D62" i="19"/>
  <c r="E62" i="19"/>
  <c r="D63" i="19"/>
  <c r="E63" i="19"/>
  <c r="D64" i="19"/>
  <c r="E64" i="19"/>
  <c r="D65" i="19"/>
  <c r="E65" i="19"/>
  <c r="D66" i="19"/>
  <c r="E66" i="19"/>
  <c r="D67" i="19"/>
  <c r="E67" i="19"/>
  <c r="D68" i="19"/>
  <c r="E68" i="19"/>
  <c r="D69" i="19"/>
  <c r="E69" i="19"/>
  <c r="D70" i="19"/>
  <c r="E70" i="19"/>
  <c r="D71" i="19"/>
  <c r="E71" i="19"/>
  <c r="D73" i="19"/>
  <c r="E73" i="19"/>
  <c r="D74" i="19"/>
  <c r="E74" i="19"/>
  <c r="D75" i="19"/>
  <c r="E75" i="19"/>
  <c r="D76" i="19"/>
  <c r="E76" i="19"/>
  <c r="D77" i="19"/>
  <c r="E77" i="19"/>
  <c r="D78" i="19"/>
  <c r="E78" i="19"/>
  <c r="D79" i="19"/>
  <c r="E79" i="19"/>
  <c r="D80" i="19"/>
  <c r="E80" i="19"/>
  <c r="D81" i="19"/>
  <c r="E81" i="19"/>
  <c r="D82" i="19"/>
  <c r="E82" i="19"/>
  <c r="D85" i="19"/>
  <c r="E85" i="19"/>
  <c r="D86" i="19"/>
  <c r="E86" i="19"/>
  <c r="D87" i="19"/>
  <c r="E87" i="19"/>
  <c r="D88" i="19"/>
  <c r="E88" i="19"/>
  <c r="D89" i="19"/>
  <c r="E89" i="19"/>
  <c r="D90" i="19"/>
  <c r="E90" i="19"/>
  <c r="D91" i="19"/>
  <c r="E91" i="19"/>
  <c r="D92" i="19"/>
  <c r="E92" i="19"/>
  <c r="D94" i="19"/>
  <c r="E94" i="19"/>
  <c r="D95" i="19"/>
  <c r="E95" i="19"/>
  <c r="D96" i="19"/>
  <c r="E96" i="19"/>
  <c r="D97" i="19"/>
  <c r="E97" i="19"/>
  <c r="D99" i="19"/>
  <c r="E99" i="19"/>
  <c r="D100" i="19"/>
  <c r="E100" i="19"/>
  <c r="D101" i="19"/>
  <c r="E101" i="19"/>
  <c r="D103" i="19"/>
  <c r="E103" i="19"/>
  <c r="D104" i="19"/>
  <c r="E104" i="19"/>
  <c r="D105" i="19"/>
  <c r="E105" i="19"/>
  <c r="D106" i="19"/>
  <c r="E106" i="19"/>
  <c r="D108" i="19"/>
  <c r="E108" i="19"/>
  <c r="D109" i="19"/>
  <c r="E109" i="19"/>
  <c r="D110" i="19"/>
  <c r="E110" i="19"/>
  <c r="D112" i="19"/>
  <c r="E112" i="19"/>
  <c r="D113" i="19"/>
  <c r="E113" i="19"/>
  <c r="D115" i="19"/>
  <c r="E115" i="19"/>
  <c r="D116" i="19"/>
  <c r="E116" i="19"/>
  <c r="D117" i="19"/>
  <c r="E117" i="19"/>
  <c r="D119" i="19"/>
  <c r="E119" i="19"/>
  <c r="D120" i="19"/>
  <c r="E120" i="19"/>
  <c r="D121" i="19"/>
  <c r="E121" i="19"/>
  <c r="D122" i="19"/>
  <c r="E122" i="19"/>
  <c r="D123" i="19"/>
  <c r="E123" i="19"/>
  <c r="D124" i="19"/>
  <c r="E124" i="19"/>
  <c r="D125" i="19"/>
  <c r="E125" i="19"/>
  <c r="G28" i="18"/>
  <c r="G34" i="18"/>
  <c r="G35" i="18"/>
  <c r="G36" i="18"/>
  <c r="G37" i="18"/>
  <c r="G43" i="18"/>
  <c r="G44" i="18"/>
  <c r="G78" i="1" l="1"/>
  <c r="F78" i="1"/>
  <c r="G67" i="1"/>
  <c r="G26" i="1"/>
  <c r="F26" i="1"/>
  <c r="G57" i="1"/>
  <c r="F57" i="1"/>
  <c r="G56" i="1"/>
  <c r="F56" i="1"/>
  <c r="G54" i="1"/>
  <c r="F54" i="1"/>
  <c r="G53" i="1"/>
  <c r="F53" i="1"/>
  <c r="F47" i="1"/>
  <c r="F48" i="1"/>
  <c r="G47" i="1"/>
  <c r="G48" i="1"/>
  <c r="G45" i="1"/>
  <c r="F45" i="1"/>
  <c r="G32" i="1"/>
  <c r="G37" i="1"/>
  <c r="G39" i="1"/>
  <c r="G40" i="1"/>
  <c r="F40" i="1"/>
  <c r="F39" i="1"/>
  <c r="G33" i="1"/>
  <c r="F32" i="1"/>
  <c r="F28" i="1"/>
  <c r="G28" i="1"/>
  <c r="G17" i="1"/>
  <c r="F17" i="1"/>
  <c r="F12" i="1"/>
  <c r="F11" i="1"/>
  <c r="F8" i="1"/>
  <c r="F10" i="1"/>
  <c r="F7" i="1"/>
  <c r="F6" i="1"/>
  <c r="G6" i="1"/>
  <c r="G12" i="1"/>
  <c r="G11" i="1"/>
  <c r="G10" i="1"/>
  <c r="G8" i="1"/>
  <c r="G7" i="1"/>
  <c r="G110" i="1"/>
  <c r="F110" i="1"/>
  <c r="G109" i="1"/>
  <c r="F109" i="1"/>
  <c r="F10" i="2" l="1"/>
  <c r="G10" i="2" s="1"/>
  <c r="G28" i="2"/>
  <c r="G29" i="2"/>
  <c r="F29" i="2"/>
  <c r="F28" i="2"/>
  <c r="F57" i="2"/>
  <c r="F55" i="2"/>
  <c r="G55" i="2" s="1"/>
  <c r="F56" i="2"/>
  <c r="G56" i="2" s="1"/>
  <c r="F59" i="2"/>
  <c r="K136" i="4" l="1"/>
  <c r="J136" i="4"/>
  <c r="K135" i="4"/>
  <c r="J135" i="4"/>
  <c r="K122" i="4"/>
  <c r="J122" i="4"/>
  <c r="K121" i="4"/>
  <c r="J121" i="4"/>
  <c r="K120" i="4"/>
  <c r="J120" i="4"/>
  <c r="K119" i="4"/>
  <c r="J119" i="4"/>
  <c r="K118" i="4"/>
  <c r="J118" i="4"/>
  <c r="K117" i="4"/>
  <c r="J117"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K103" i="4"/>
  <c r="J103" i="4"/>
  <c r="K102" i="4"/>
  <c r="J102" i="4"/>
  <c r="K101" i="4"/>
  <c r="J101" i="4"/>
  <c r="K100" i="4"/>
  <c r="J100" i="4"/>
  <c r="K99" i="4"/>
  <c r="J99" i="4"/>
  <c r="K98" i="4"/>
  <c r="J98" i="4"/>
  <c r="K97" i="4"/>
  <c r="J97" i="4"/>
  <c r="K96" i="4"/>
  <c r="J96" i="4"/>
  <c r="K95" i="4"/>
  <c r="J95" i="4"/>
  <c r="K94" i="4"/>
  <c r="J94" i="4"/>
  <c r="K93" i="4"/>
  <c r="J93" i="4"/>
  <c r="K92" i="4"/>
  <c r="J92" i="4"/>
  <c r="K91" i="4"/>
  <c r="J91" i="4"/>
  <c r="K90" i="4"/>
  <c r="J90" i="4"/>
  <c r="K89" i="4"/>
  <c r="J89" i="4"/>
  <c r="K88" i="4"/>
  <c r="J88" i="4"/>
  <c r="K87" i="4"/>
  <c r="J87" i="4"/>
  <c r="K86" i="4"/>
  <c r="J86" i="4"/>
  <c r="K85" i="4"/>
  <c r="J85" i="4"/>
  <c r="K84" i="4"/>
  <c r="J84" i="4"/>
  <c r="K83" i="4"/>
  <c r="J83" i="4"/>
  <c r="K79" i="4"/>
  <c r="J79" i="4"/>
  <c r="K78" i="4"/>
  <c r="J78" i="4"/>
  <c r="K77" i="4"/>
  <c r="J77" i="4"/>
  <c r="K76" i="4"/>
  <c r="J76" i="4"/>
  <c r="K75" i="4"/>
  <c r="J75" i="4"/>
  <c r="K74" i="4"/>
  <c r="J74" i="4"/>
  <c r="K73" i="4"/>
  <c r="J73" i="4"/>
  <c r="K72" i="4"/>
  <c r="J72" i="4"/>
  <c r="K71" i="4"/>
  <c r="J71" i="4"/>
  <c r="K70" i="4"/>
  <c r="J70" i="4"/>
  <c r="K69" i="4"/>
  <c r="J69" i="4"/>
  <c r="K68" i="4"/>
  <c r="J68" i="4"/>
  <c r="K67" i="4"/>
  <c r="J67" i="4"/>
  <c r="K66" i="4"/>
  <c r="J66" i="4"/>
  <c r="K65" i="4"/>
  <c r="J65" i="4"/>
  <c r="K64" i="4"/>
  <c r="J64" i="4"/>
  <c r="K62" i="4"/>
  <c r="J62" i="4"/>
  <c r="J61" i="4"/>
  <c r="K61" i="4"/>
  <c r="J41" i="4"/>
  <c r="K59" i="4"/>
  <c r="J59" i="4"/>
  <c r="K58" i="4"/>
  <c r="J58" i="4"/>
  <c r="K57" i="4"/>
  <c r="J57" i="4"/>
  <c r="K56" i="4"/>
  <c r="J56" i="4"/>
  <c r="K55" i="4"/>
  <c r="J55" i="4"/>
  <c r="K54" i="4"/>
  <c r="J54" i="4"/>
  <c r="K53" i="4"/>
  <c r="J53" i="4"/>
  <c r="K52" i="4"/>
  <c r="J52" i="4"/>
  <c r="K51" i="4"/>
  <c r="J51" i="4"/>
  <c r="K50" i="4"/>
  <c r="J50" i="4"/>
  <c r="K49" i="4"/>
  <c r="J49" i="4"/>
  <c r="K48" i="4"/>
  <c r="J48" i="4"/>
  <c r="K47" i="4"/>
  <c r="J47" i="4"/>
  <c r="K46" i="4"/>
  <c r="J46" i="4"/>
  <c r="K45" i="4"/>
  <c r="J45" i="4"/>
  <c r="K44" i="4"/>
  <c r="J44" i="4"/>
  <c r="K43" i="4"/>
  <c r="J43" i="4"/>
  <c r="K42" i="4"/>
  <c r="J42" i="4"/>
  <c r="K41" i="4"/>
  <c r="K40" i="4"/>
  <c r="J40" i="4"/>
  <c r="K39" i="4"/>
  <c r="J39" i="4"/>
  <c r="K31" i="4"/>
  <c r="K30" i="4"/>
  <c r="K29" i="4"/>
  <c r="J29" i="4"/>
  <c r="J30" i="4"/>
  <c r="J31" i="4"/>
  <c r="K26" i="4"/>
  <c r="J26" i="4"/>
  <c r="K27" i="4"/>
  <c r="J27" i="4"/>
  <c r="K24" i="4"/>
  <c r="J24" i="4"/>
  <c r="K23" i="4"/>
  <c r="J23" i="4"/>
  <c r="K22" i="4"/>
  <c r="J22" i="4"/>
  <c r="K21" i="4"/>
  <c r="J21" i="4"/>
  <c r="K20" i="4"/>
  <c r="J20" i="4"/>
  <c r="K19" i="4"/>
  <c r="J19" i="4"/>
  <c r="J18" i="4"/>
  <c r="K17" i="4"/>
  <c r="J17" i="4"/>
  <c r="J16" i="4"/>
  <c r="K16" i="4"/>
  <c r="K18" i="4"/>
  <c r="K14" i="4"/>
  <c r="J14" i="4"/>
  <c r="K6" i="4"/>
  <c r="K5" i="4"/>
  <c r="K13" i="4"/>
  <c r="J5" i="4"/>
  <c r="J13" i="4"/>
  <c r="F7" i="2" l="1"/>
  <c r="G7" i="2" s="1"/>
  <c r="F5" i="2"/>
  <c r="G5" i="2" l="1"/>
  <c r="G80" i="1" l="1"/>
  <c r="F80" i="1"/>
  <c r="F77" i="1"/>
  <c r="G77" i="1"/>
  <c r="F40" i="2" l="1"/>
  <c r="F33" i="2"/>
  <c r="F34" i="2"/>
  <c r="F22" i="2"/>
  <c r="G22" i="2" s="1"/>
  <c r="F23" i="2"/>
  <c r="G23" i="2" s="1"/>
  <c r="G33" i="2" l="1"/>
  <c r="G18" i="1" l="1"/>
  <c r="G16" i="1"/>
  <c r="G42" i="1"/>
  <c r="F42" i="1" l="1"/>
  <c r="G44" i="1"/>
  <c r="F44" i="1"/>
  <c r="F43" i="1"/>
  <c r="G50" i="1" l="1"/>
  <c r="F50" i="1"/>
  <c r="G49" i="1"/>
  <c r="F49" i="1"/>
  <c r="G30" i="1"/>
  <c r="F30" i="1"/>
  <c r="G29" i="1"/>
  <c r="F29" i="1"/>
  <c r="G66" i="1" l="1"/>
  <c r="F66" i="1"/>
  <c r="G79" i="1"/>
  <c r="F79" i="1"/>
  <c r="G81" i="1"/>
  <c r="G20" i="1" l="1"/>
  <c r="F20" i="1"/>
  <c r="G21" i="1"/>
  <c r="F21" i="1"/>
  <c r="G22" i="1"/>
  <c r="F22" i="1"/>
  <c r="G34" i="1"/>
  <c r="F34" i="1"/>
  <c r="F33" i="1"/>
  <c r="F37" i="1"/>
  <c r="F36" i="1"/>
  <c r="F55" i="1"/>
  <c r="G55" i="1"/>
  <c r="G84" i="1" l="1"/>
  <c r="F84" i="1"/>
  <c r="G83" i="1"/>
  <c r="F83" i="1"/>
  <c r="G112" i="1" l="1"/>
  <c r="F112" i="1"/>
  <c r="G108" i="1"/>
  <c r="F108" i="1"/>
  <c r="G105" i="1"/>
  <c r="F105" i="1"/>
  <c r="G104" i="1"/>
  <c r="F104" i="1"/>
  <c r="G103" i="1"/>
  <c r="F103" i="1"/>
  <c r="F81" i="1"/>
  <c r="F9" i="9" l="1"/>
  <c r="F16" i="1" l="1"/>
  <c r="F15" i="1"/>
  <c r="G14" i="1"/>
  <c r="F14" i="1"/>
  <c r="F18" i="1"/>
  <c r="F19" i="1"/>
  <c r="F23" i="1"/>
  <c r="G23" i="1"/>
  <c r="E4" i="14" l="1"/>
  <c r="F4" i="14"/>
  <c r="E5" i="14"/>
  <c r="F5" i="14"/>
  <c r="E6" i="14"/>
  <c r="F6" i="14"/>
  <c r="E7" i="14"/>
  <c r="F7" i="14"/>
  <c r="E8" i="14"/>
  <c r="F8" i="14"/>
  <c r="E9" i="14"/>
  <c r="F9" i="14"/>
  <c r="E10" i="14"/>
  <c r="F10" i="14"/>
  <c r="E11" i="14"/>
  <c r="F11" i="14"/>
  <c r="E12" i="14"/>
  <c r="F12" i="14"/>
  <c r="E13" i="14"/>
  <c r="F13" i="14"/>
  <c r="E14" i="14"/>
  <c r="F14" i="14"/>
  <c r="E15" i="14"/>
  <c r="F15" i="14"/>
  <c r="E16" i="14"/>
  <c r="F16" i="14"/>
  <c r="E17" i="14"/>
  <c r="F17" i="14"/>
  <c r="E18" i="14"/>
  <c r="F18" i="14"/>
  <c r="E19" i="14"/>
  <c r="F19" i="14"/>
  <c r="E20" i="14"/>
  <c r="F20" i="14"/>
  <c r="E21" i="14"/>
  <c r="F21" i="14"/>
  <c r="E23" i="14"/>
  <c r="F23" i="14"/>
  <c r="E24" i="14"/>
  <c r="F24" i="14"/>
  <c r="E25" i="14"/>
  <c r="F25" i="14"/>
  <c r="E26" i="14"/>
  <c r="F26" i="14"/>
  <c r="E27" i="14"/>
  <c r="F27" i="14"/>
  <c r="E28" i="14"/>
  <c r="F28" i="14"/>
  <c r="E29" i="14"/>
  <c r="F29" i="14"/>
  <c r="E30" i="14"/>
  <c r="F30" i="14"/>
  <c r="E31" i="14"/>
  <c r="F31" i="14"/>
  <c r="E32" i="14"/>
  <c r="F32" i="14"/>
  <c r="E34" i="14"/>
  <c r="F34" i="14"/>
  <c r="E35" i="14"/>
  <c r="F35" i="14"/>
  <c r="E36" i="14"/>
  <c r="F36" i="14"/>
  <c r="E37" i="14"/>
  <c r="F37" i="14"/>
  <c r="E38" i="14"/>
  <c r="F38" i="14"/>
  <c r="E39" i="14"/>
  <c r="F39" i="14"/>
  <c r="E41" i="14"/>
  <c r="F41" i="14"/>
  <c r="E42" i="14"/>
  <c r="F42" i="14"/>
  <c r="E43" i="14"/>
  <c r="F43" i="14"/>
  <c r="E44" i="14"/>
  <c r="F44" i="14"/>
  <c r="E45" i="14"/>
  <c r="F45" i="14"/>
  <c r="E46" i="14"/>
  <c r="F46" i="14"/>
  <c r="E47" i="14"/>
  <c r="F47" i="14"/>
  <c r="E48" i="14"/>
  <c r="F48" i="14"/>
  <c r="E49" i="14"/>
  <c r="F49" i="14"/>
  <c r="E51" i="14"/>
  <c r="F51" i="14"/>
  <c r="E52" i="14"/>
  <c r="F52" i="14"/>
  <c r="E53" i="14"/>
  <c r="F53" i="14"/>
  <c r="E55" i="14"/>
  <c r="F55" i="14"/>
  <c r="E56" i="14"/>
  <c r="F56" i="14"/>
  <c r="E57" i="14"/>
  <c r="F57" i="14"/>
  <c r="E58" i="14"/>
  <c r="F58" i="14"/>
  <c r="E59" i="14"/>
  <c r="F59" i="14"/>
  <c r="E60" i="14"/>
  <c r="F60" i="14"/>
  <c r="E62" i="14"/>
  <c r="F62" i="14"/>
  <c r="E64" i="14"/>
  <c r="F64" i="14"/>
  <c r="E65" i="14"/>
  <c r="F65" i="14"/>
  <c r="E66" i="14"/>
  <c r="F66" i="14"/>
  <c r="E67" i="14"/>
  <c r="F67" i="14"/>
  <c r="E68" i="14"/>
  <c r="F68" i="14"/>
  <c r="E69" i="14"/>
  <c r="F69" i="14"/>
  <c r="E71" i="14"/>
  <c r="F71" i="14"/>
  <c r="E73" i="14"/>
  <c r="F73" i="14"/>
  <c r="E75" i="14"/>
  <c r="F75" i="14"/>
  <c r="E76" i="14"/>
  <c r="F76" i="14"/>
  <c r="E77" i="14"/>
  <c r="F77" i="14"/>
  <c r="G6" i="9" l="1"/>
  <c r="F10" i="9"/>
  <c r="G10" i="9"/>
  <c r="G50" i="9"/>
  <c r="F50" i="9"/>
  <c r="G9" i="9"/>
  <c r="G8" i="9"/>
  <c r="F8" i="9"/>
  <c r="F6" i="9"/>
  <c r="G5" i="9"/>
  <c r="F5" i="9"/>
  <c r="F7" i="9"/>
  <c r="G7" i="9"/>
  <c r="G36" i="9"/>
  <c r="F36" i="9"/>
  <c r="G33" i="9"/>
  <c r="F33" i="9"/>
  <c r="G31" i="9"/>
  <c r="F31" i="9"/>
  <c r="G37" i="9"/>
  <c r="F37" i="9"/>
  <c r="G30" i="9"/>
  <c r="F30" i="9"/>
  <c r="G35" i="9"/>
  <c r="F35" i="9"/>
  <c r="G34" i="9"/>
  <c r="F34" i="9"/>
  <c r="G32" i="9"/>
  <c r="F32" i="9"/>
  <c r="G29" i="9"/>
  <c r="F29" i="9"/>
  <c r="G28" i="9"/>
  <c r="F28" i="9"/>
  <c r="F27" i="9"/>
  <c r="G27" i="9"/>
  <c r="G26" i="9"/>
  <c r="F26" i="9"/>
  <c r="G25" i="9"/>
  <c r="F25" i="9"/>
  <c r="G24" i="9"/>
  <c r="F24" i="9"/>
  <c r="G23" i="9"/>
  <c r="F23" i="9"/>
  <c r="G19" i="9"/>
  <c r="F19" i="9"/>
  <c r="G18" i="9"/>
  <c r="F18" i="9"/>
  <c r="G17" i="9"/>
  <c r="F17" i="9"/>
  <c r="F16" i="9"/>
  <c r="G16" i="9"/>
  <c r="G15" i="9"/>
  <c r="F15" i="9"/>
  <c r="G14" i="9"/>
  <c r="F14" i="9"/>
  <c r="G13" i="9"/>
  <c r="F13" i="9"/>
  <c r="G12" i="9"/>
  <c r="G22" i="9"/>
  <c r="F22" i="9"/>
  <c r="G21" i="9"/>
  <c r="F21" i="9"/>
  <c r="F59" i="9"/>
  <c r="G59" i="9"/>
  <c r="F61" i="9"/>
  <c r="G61" i="9"/>
  <c r="G60" i="9"/>
  <c r="F60" i="9"/>
  <c r="G58" i="9"/>
  <c r="F58" i="9"/>
  <c r="G57" i="9"/>
  <c r="F57" i="9"/>
  <c r="G39" i="9"/>
  <c r="F39" i="9"/>
  <c r="G20" i="9"/>
  <c r="F20" i="9"/>
  <c r="F12" i="9"/>
  <c r="G47" i="9"/>
  <c r="F47" i="9"/>
  <c r="G46" i="9"/>
  <c r="F46" i="9"/>
  <c r="G52" i="8" l="1"/>
  <c r="F52" i="8"/>
  <c r="G54" i="8"/>
  <c r="F54" i="8"/>
  <c r="G53" i="8"/>
  <c r="F53" i="8"/>
  <c r="F10" i="8"/>
  <c r="G10" i="8"/>
  <c r="G72" i="2" l="1"/>
  <c r="F72" i="2"/>
  <c r="F73" i="2"/>
  <c r="G73" i="2"/>
  <c r="F88" i="2"/>
  <c r="G88" i="2" s="1"/>
  <c r="F87" i="2"/>
  <c r="G87" i="2" s="1"/>
  <c r="G59" i="2"/>
  <c r="G40" i="2"/>
  <c r="F39" i="2"/>
  <c r="G39" i="2" s="1"/>
  <c r="F38" i="2"/>
  <c r="G38" i="2" s="1"/>
  <c r="F37" i="2"/>
  <c r="G37" i="2" s="1"/>
  <c r="F36" i="2"/>
  <c r="G36" i="2" s="1"/>
  <c r="F35" i="2"/>
  <c r="G35" i="2" s="1"/>
  <c r="G34" i="2"/>
  <c r="F31" i="2"/>
  <c r="G31" i="2" s="1"/>
  <c r="F30" i="2"/>
  <c r="G30" i="2" s="1"/>
  <c r="F27" i="2"/>
  <c r="G27" i="2" s="1"/>
  <c r="F26" i="2"/>
  <c r="G26" i="2" s="1"/>
  <c r="F24" i="2"/>
  <c r="G24" i="2" s="1"/>
  <c r="F20" i="2"/>
  <c r="G20" i="2" s="1"/>
  <c r="F19" i="2"/>
  <c r="G19" i="2" s="1"/>
  <c r="F12" i="2"/>
  <c r="G12" i="2" s="1"/>
  <c r="F11" i="2"/>
  <c r="G11" i="2" s="1"/>
  <c r="F8" i="2"/>
  <c r="G8" i="2" s="1"/>
  <c r="F6" i="2"/>
  <c r="G6" i="2" s="1"/>
  <c r="F67" i="1" l="1"/>
  <c r="G61" i="1"/>
  <c r="F61" i="1"/>
  <c r="F38" i="1" l="1"/>
  <c r="G19" i="1"/>
  <c r="I126" i="4" l="1"/>
  <c r="J126" i="4"/>
  <c r="K126" i="4"/>
  <c r="J127" i="4"/>
  <c r="J128" i="4"/>
  <c r="K127" i="4"/>
  <c r="K138" i="4"/>
  <c r="J138" i="4"/>
  <c r="K137" i="4"/>
  <c r="J137" i="4"/>
  <c r="K134" i="4"/>
  <c r="J134" i="4"/>
  <c r="K133" i="4"/>
  <c r="J133" i="4"/>
  <c r="K132" i="4"/>
  <c r="J132" i="4"/>
  <c r="K131" i="4"/>
  <c r="J131" i="4"/>
  <c r="K129" i="4"/>
  <c r="J129" i="4"/>
  <c r="K128" i="4"/>
  <c r="K12" i="4"/>
  <c r="J12" i="4"/>
  <c r="K11" i="4"/>
  <c r="J11" i="4"/>
  <c r="K10" i="4"/>
  <c r="J10" i="4"/>
  <c r="K9" i="4"/>
  <c r="J9" i="4"/>
  <c r="K8" i="4"/>
  <c r="J8" i="4"/>
  <c r="K7" i="4"/>
  <c r="J7" i="4"/>
  <c r="J6" i="4"/>
  <c r="G51" i="8" l="1"/>
  <c r="F51" i="8"/>
  <c r="G49" i="8"/>
  <c r="F49" i="8"/>
  <c r="G48" i="8"/>
  <c r="F48" i="8"/>
  <c r="G39" i="8"/>
  <c r="F39" i="8"/>
  <c r="G38" i="8"/>
  <c r="F38" i="8"/>
  <c r="G36" i="8"/>
  <c r="F36" i="8"/>
  <c r="G23" i="8"/>
  <c r="F23" i="8"/>
  <c r="G34" i="8"/>
  <c r="F34" i="8"/>
  <c r="G33" i="8"/>
  <c r="F33" i="8"/>
  <c r="G32" i="8"/>
  <c r="F32" i="8"/>
  <c r="G31" i="8"/>
  <c r="F31" i="8"/>
  <c r="G30" i="8"/>
  <c r="F30" i="8"/>
  <c r="G29" i="8"/>
  <c r="F29" i="8"/>
  <c r="G28" i="8"/>
  <c r="F28" i="8"/>
  <c r="G27" i="8"/>
  <c r="F27" i="8"/>
  <c r="G26" i="8"/>
  <c r="F26" i="8"/>
  <c r="G25" i="8"/>
  <c r="F25" i="8"/>
  <c r="G12" i="8"/>
  <c r="F12" i="8"/>
  <c r="G14" i="8"/>
  <c r="F14" i="8"/>
  <c r="G18" i="8"/>
  <c r="F18" i="8"/>
  <c r="G17" i="8"/>
  <c r="F17" i="8"/>
  <c r="G16" i="8"/>
  <c r="G15" i="8"/>
  <c r="F16" i="8"/>
  <c r="G13" i="8"/>
  <c r="F15" i="8"/>
  <c r="G6" i="8"/>
  <c r="F6" i="8"/>
  <c r="G7" i="8"/>
  <c r="G8" i="8"/>
  <c r="F8" i="8"/>
  <c r="F7" i="8"/>
  <c r="G9" i="8"/>
  <c r="F9" i="8"/>
  <c r="F13" i="8"/>
  <c r="G5" i="8"/>
  <c r="F5" i="8"/>
  <c r="F49" i="2" l="1"/>
  <c r="G49" i="2" s="1"/>
  <c r="F48" i="2"/>
  <c r="G48" i="2" s="1"/>
  <c r="F47" i="2"/>
  <c r="G47" i="2" s="1"/>
</calcChain>
</file>

<file path=xl/sharedStrings.xml><?xml version="1.0" encoding="utf-8"?>
<sst xmlns="http://schemas.openxmlformats.org/spreadsheetml/2006/main" count="1562" uniqueCount="1162">
  <si>
    <t>ПЛИТОНИТ- СуперКамин ОгнеУпор</t>
  </si>
  <si>
    <t>ПЛИТОНИТ- СуперКамин ТермоКладка</t>
  </si>
  <si>
    <t>8 л</t>
  </si>
  <si>
    <t>25 кг</t>
  </si>
  <si>
    <t>ПЛИТОНИТ- АкваБарьер ГидроКлей</t>
  </si>
  <si>
    <t>ПЛИТОНИТ- АкваБарьер ГидроСтоп</t>
  </si>
  <si>
    <t>10 м</t>
  </si>
  <si>
    <t>ПЛИТОНИТ- АкваБарьер Грунт</t>
  </si>
  <si>
    <t>3 л</t>
  </si>
  <si>
    <t>10 л</t>
  </si>
  <si>
    <t>0,9 л</t>
  </si>
  <si>
    <t>1,5 кг</t>
  </si>
  <si>
    <t>4,5 кг</t>
  </si>
  <si>
    <t>Добавки ПЛИТОНИТ-АКТИВ</t>
  </si>
  <si>
    <t>Крестики для укладки
кафельной плитки, 100 шт. 
Ширина шва (мм)</t>
  </si>
  <si>
    <t>1,5 мм</t>
  </si>
  <si>
    <t>2 мм</t>
  </si>
  <si>
    <t>2,5 мм</t>
  </si>
  <si>
    <t>3 мм</t>
  </si>
  <si>
    <t>3,5 мм</t>
  </si>
  <si>
    <t>4 мм</t>
  </si>
  <si>
    <t>5 мм</t>
  </si>
  <si>
    <t>Крупный опт</t>
  </si>
  <si>
    <t>Ширина, мм</t>
  </si>
  <si>
    <t>Длина, мм</t>
  </si>
  <si>
    <t>Класс</t>
  </si>
  <si>
    <t>Толщина, мм</t>
  </si>
  <si>
    <t>Упаковка          шт/м2</t>
  </si>
  <si>
    <t>~ 250 г/м2 на один слой</t>
  </si>
  <si>
    <r>
      <t xml:space="preserve"> Дисперсионная </t>
    </r>
    <r>
      <rPr>
        <b/>
        <sz val="8"/>
        <color indexed="8"/>
        <rFont val="Arial Narrow"/>
        <family val="2"/>
        <charset val="204"/>
      </rPr>
      <t>ТОКОПРОВОДЯЩАЯ ГРУНТОВКА</t>
    </r>
    <r>
      <rPr>
        <sz val="8"/>
        <color indexed="8"/>
        <rFont val="Arial Narrow"/>
        <family val="2"/>
        <charset val="204"/>
      </rPr>
      <t xml:space="preserve"> (чёрная), обеспечивает поперечную проводимость, достаточно на каждые 30 м² укладывать Форбо медную ленту 801 как отводной потенциал. Экономичный расход. </t>
    </r>
  </si>
  <si>
    <r>
      <t xml:space="preserve">Самоклеящаяся </t>
    </r>
    <r>
      <rPr>
        <b/>
        <sz val="8"/>
        <color indexed="8"/>
        <rFont val="Arial Narrow"/>
        <family val="2"/>
        <charset val="204"/>
      </rPr>
      <t>МЕДНАЯ ЛЕНТА</t>
    </r>
    <r>
      <rPr>
        <sz val="8"/>
        <color indexed="8"/>
        <rFont val="Arial Narrow"/>
        <family val="2"/>
        <charset val="204"/>
      </rPr>
      <t xml:space="preserve"> для создания отводного потенциала при токопроводящей укладке покрытий.</t>
    </r>
  </si>
  <si>
    <t>В зависимости от покрытия</t>
  </si>
  <si>
    <t xml:space="preserve">Морозоустойчивый клей для абсорбирующих оснований, с высокой начальной и конечной  клеящей способностью. Для укладки различных ПВХ и виниловых покрытий в рулонах, текстильных и ковровых покрытий на различных подложках, иглопробивных покрытий. После размораживания восстанавливает свои клеевые характеристики. </t>
  </si>
  <si>
    <r>
      <rPr>
        <b/>
        <sz val="8"/>
        <color indexed="8"/>
        <rFont val="Arial Narrow"/>
        <family val="2"/>
        <charset val="204"/>
      </rPr>
      <t>2-Х КОМПОНЕНТНАЯ ЭПОКСИДНАЯ ГРУНТОВКА</t>
    </r>
    <r>
      <rPr>
        <sz val="8"/>
        <color indexed="8"/>
        <rFont val="Verdana"/>
        <family val="2"/>
        <charset val="204"/>
      </rPr>
      <t xml:space="preserve"> </t>
    </r>
    <r>
      <rPr>
        <sz val="8"/>
        <color indexed="8"/>
        <rFont val="Arial Narrow"/>
        <family val="2"/>
        <charset val="204"/>
      </rPr>
      <t>для изоляции остаточной влажности на цементных и бетонных полах до 6, 5 СМ%, а также трудноудаляемых остатков водорастворимых клеев, улучшения адгезии нивелирующих масс и клеев к абсорбирующим и неабсорбирующим прочно лежащим основаниям. Высокая проникающая способность.</t>
    </r>
  </si>
  <si>
    <t>Разводимая водой грунтовка для абсорбирующих и неабсорбирующих минеральных поверхностей перед шпаклевочными и клеевыми работами. Разбавляется водой в зависимости от основания. Очень низкая эмиссия, не содержит растворителей.</t>
  </si>
  <si>
    <t>Морозоустойчивая грунтовка для обеспечения адгезии нивелирующих масс к прочным, абсорбирующим и неабсорбирующим основаниям, таким как терраццо, керамическая плитка, наливной асфальт, основания с трудноудаляемыми остатками водонерастворимых клеев. Концентрат, разводимый водой.</t>
  </si>
  <si>
    <t>Саморастекающаяся с отсутствием усадки сухая смесь, с отличной адгезией для применения на основаниях с недостаточной поверхностной прочностью и на старых расслаивающихся основаниях со средней степенью нагрузки,  а также на наливном асфальте. Толщина слоя до 20 мм.   Для внутренних работ. Не содержит хроматов, поэтому не оказывает вредного воздействия на кожу.</t>
  </si>
  <si>
    <t>Самовыравнивающаяся масса с малым внутренним напряжением для выравнивания бетонных поверхностей, а также наливного асфальта. Толщина слоя до 10 мм за одну рабочую операцию, (асфальт до 5мм). Пригодна под паркет (в сочетании с не содержащими влагу клеями).Для применения внутри помещений.</t>
  </si>
  <si>
    <t>Для выравнивания и ремонта минеральных оснований толщиной слоя 5-100 мм, формирования пандусов и уклонов, создания связанных и "плавающих" стяжек в промышленных, общественных и жилых зданиях, в т.ч. во влажных помещениях. Для применения внутри помещений. Пригоден для полов с подогревом, наносится с помощью ракеля или насоса, выдерживает нагрузку от мебели на роликах.</t>
  </si>
  <si>
    <t>Универсальная, самовыравнивающаяся, с малым внутренним напряжением, нивелирующая масса для бетонных оснований со средней степенью нагрузки. Толщина слоя до 5 мм за одну рабочую операцию. Для применения внутри помещений.</t>
  </si>
  <si>
    <t xml:space="preserve">Специальное стекловолокно для добавления в нивелирующие массы с целью увеличения их предела прочности и уменьшения напряжения при их усадке. Особенно пригодно для на стяжках с мелкими трещинами.  </t>
  </si>
  <si>
    <t>1К-МС Однокомпонентный, эластичный, звукопоглощающий, безусадочно затвердевающий, не содержащий воды и растворителей, с очень низкой эмиссией, не вызывающий аллергию клей на СМП основе. Клей предназначен для приклеивания всех видов штучного (в том числе из «капризных» пород древесины и критичных форматов), мозаичного, многослойного, крупноформатного паркетов на основания, удовлетворяющие требованиям укладки. Шлифовка и покрытие паркета лаком возможны через 48 часов.</t>
  </si>
  <si>
    <t>7,5+2,5кг</t>
  </si>
  <si>
    <t>~300 – 400 г/м2</t>
  </si>
  <si>
    <t>10кг</t>
  </si>
  <si>
    <t>100 - 150 г/м2</t>
  </si>
  <si>
    <t>~ 30 - 60 г/м2</t>
  </si>
  <si>
    <t>0,9+0,09кг</t>
  </si>
  <si>
    <t>Зависит от размера трещин</t>
  </si>
  <si>
    <t>14кг</t>
  </si>
  <si>
    <t>25кг</t>
  </si>
  <si>
    <t>1,5 кг/м2/мм</t>
  </si>
  <si>
    <t>20кг</t>
  </si>
  <si>
    <t>250г.</t>
  </si>
  <si>
    <t>Опт</t>
  </si>
  <si>
    <t>Упаковка</t>
  </si>
  <si>
    <t>Расход</t>
  </si>
  <si>
    <t>Кр.    Опт</t>
  </si>
  <si>
    <t>Роз   ница</t>
  </si>
  <si>
    <t>ГРУНТОВКИ</t>
  </si>
  <si>
    <t>СМЕСИ ДЛЯ РЕМОНТА, УСТРОЙСТВА и ВЫРАВНИВАНИЯ СТЯЖЕК</t>
  </si>
  <si>
    <t>КЛЕИ для НАПОЛЬНЫХ ПОКРЫТИЙ</t>
  </si>
  <si>
    <t>МАТЕРИАЛЫ для УСТРОЙСТВА ТОКОПРОВОДЯЩИХ СИСТЕМ</t>
  </si>
  <si>
    <t>КЛЕИ для ПАРКЕТА и МАССИВНОЙ ДОСКИ</t>
  </si>
  <si>
    <t>Описание</t>
  </si>
  <si>
    <r>
      <rPr>
        <b/>
        <sz val="8"/>
        <color indexed="8"/>
        <rFont val="Arial Narrow"/>
        <family val="2"/>
        <charset val="204"/>
      </rPr>
      <t>РАЗВОДИМАЯ ВОДОЙ ГРУНТОВКА</t>
    </r>
    <r>
      <rPr>
        <sz val="8"/>
        <color indexed="8"/>
        <rFont val="Arial Narrow"/>
        <family val="2"/>
        <charset val="204"/>
      </rPr>
      <t xml:space="preserve"> для обработки абсорбирующих минеральных оснований, пыльных, отслаивающих песок цементных полов перед шпаклевочными работами. Разбавляется водой в соотношении 1:4 или 1:5, в зависимости от поверхности. </t>
    </r>
  </si>
  <si>
    <t>Готовая к применению быстросохнущая, остающаяся эластичной шпатлёвка для шпатлевания изменяющих форму поверхностей. Особенно подходит под эластичные спортивные покрытия, для «плавающих» полов, при укладке на ДСП, изоляционные плиты, фанеру. Используется как барьер для миграции пластификаторов перед укладкой покрытий на изоляционные или ДСП-плиты, а также при укладке виниловых покрытий на старые виниловые покрытия. Для скрытия швов ДСП-плит, а также отверстий от шурупов перед укладкой различных напольных покрытий.</t>
  </si>
  <si>
    <t>Название</t>
  </si>
  <si>
    <r>
      <rPr>
        <sz val="8"/>
        <rFont val="Arial Narrow"/>
        <family val="2"/>
        <charset val="204"/>
      </rPr>
      <t>С</t>
    </r>
    <r>
      <rPr>
        <sz val="8"/>
        <color indexed="8"/>
        <rFont val="Arial Narrow"/>
        <family val="2"/>
        <charset val="204"/>
      </rPr>
      <t>амовыравнивающаяся, с малым внутренним напряжением и отсутствием усадки, нивелирующая масса для выравнивания полов слоем до 15 мм. Пригодна для применения на основаниях с недостаточной поверхностной прочностью и на старых расслаивающихся основаниях со средней степенью нагрузки.  Для применения внутри помещений.</t>
    </r>
  </si>
  <si>
    <t>2-КОМПОНЕНТНЫЙ КЛЕЙ для укладки индустриальных эластомерных покрытий на гладкой основе, дерева и паркета, а также плит из ПВХ, керамики, стиропора, ламината и ДСП.  Пригоден для полов с очень высокими нагрузками (электрокары, больничные кровати на роликах и т.д.). Не содержит воды и растворителей. Для внутренних и наружных работ.</t>
  </si>
  <si>
    <t>Высококачественный контактный клей с высокой начальной клеящей способностью. Для укладки покрытий из ПВХ и резины в рулонах и плитках, а также плит из пробки, натурального линолеума и плинтусов. Легко наносится, высокая контактная клейкость. Содержит опасные вещества: соблюдайте правила безопасности.</t>
  </si>
  <si>
    <t>ШПАТЛЕВКИ, ГЕЛИ, ГРУНТОВОЧНЫЕ ЛАКИ, ПРОПИТКИ для ПАРКЕТА</t>
  </si>
  <si>
    <t>ЛАКИ для ПАРКЕТНЫХ ПОКРЫТИЙ</t>
  </si>
  <si>
    <t>1К=2К  Первый однокомпонентный полуматовый вододисперсионный полиуретановый лак для паркета, сравнимый по свойствам с двухкомпонентным. Полимеризируется, используя кислород из воздуха. Обладает высокой стойкостью к истиранию, царапанию и воздействию химических веществ в соответствие с классом С по австрийской ÖNorm C 2354. Для защиты всех видов паркета. Не склеивает элементы паркета вдоль швов. Для объектов с экстремально высокой нагрузкой.</t>
  </si>
  <si>
    <t>Изолирующая грунтовка готовая к применению, содержащая деароматизированные растворители с блокирующим эффектом по отношению к определенным веществам, содержащимся в древесине, и остаткам воска, которые могут препятствовать полимеризации лака. Специально для экзотических пород древесины, морёного дуба. Идеально подходит для обработки старых паркетных полов. Легкое опаливание до теплых тонов.</t>
  </si>
  <si>
    <t>Готовая к использованию, эластичная, заполняющая шпаклевочная гель–грунтовка, предотвращающая проседание лака в текстуру древесины и тончайшие швы. Предназначена для нанесения между слоями Aqua-лаков Форбо, для всех типов паркетных полов, включая проблемные (паркет из ламелей, паркетной доски, индустриальный, полы с подогревом).</t>
  </si>
  <si>
    <t>Полиуретановая импрегнация - высококачественный лак-пропитка на основе полиуретана, содержащий растворители, для создания прочного, износостойкого и устойчивого к воздействию химикатов покрытия для всех видов паркета, дощатых и пробковых полов. Для объектов с высокой проходимостью. Придает древесине насыщенный цвет, закрепляет поверхностный слой сильно абсорбирующих пород.</t>
  </si>
  <si>
    <t>Sportline Standart UNI, Wood FR 4,3мм</t>
  </si>
  <si>
    <t>Sportline Classic UNI, Wood FR 6,0мм</t>
  </si>
  <si>
    <t>33x33</t>
  </si>
  <si>
    <t>50x50</t>
  </si>
  <si>
    <t>Marmoleum Vivace 2,5мм</t>
  </si>
  <si>
    <t>Walton Uni, Cirrus, Crocodiles 200 2,5мм</t>
  </si>
  <si>
    <t>Artoleum Graphic, Mineral, Piano, Scala 200 2,5мм</t>
  </si>
  <si>
    <t>Artoleum Striato 200 2,5мм</t>
  </si>
  <si>
    <t>Marmoleum Dual 2,0мм</t>
  </si>
  <si>
    <t>Marmoleum Dual 2,5мм</t>
  </si>
  <si>
    <t>Bulletin Board 122 6,0мм</t>
  </si>
  <si>
    <t>Bulletin Board 183 6,0мм</t>
  </si>
  <si>
    <t>Smaragd Classic FR 2мм *</t>
  </si>
  <si>
    <t>Marmoleum Real, Fresco 2,00мм *</t>
  </si>
  <si>
    <t>Marmoleum Real, Fresco 2,5мм *</t>
  </si>
  <si>
    <t>Marmoleum Real 3,2мм *</t>
  </si>
  <si>
    <t>Marmoleum Real 4,0мм *</t>
  </si>
  <si>
    <t xml:space="preserve">1-Компонентный полиуретановый вододисперсионный матовый лак специально для защиты всех стандартных видов паркета, которые применяются при обустройстве спортивных залов, а также для спортивного линолеума, не имеющего слоя заводской полиуретановой или UV-защиты. Соответствует требованиям ÖISS Richtlinie по динамическому коэффициенту трения и степени блеска. В сочетании со средством по уходу за спортивными покрытиями Forbo 897 Sportbodenpflege образует систему для защиты спортивных покрытий DIN 18032 и ÖNorm 2608. </t>
  </si>
  <si>
    <t>Вододисперсионный полиуретановый полуматовый лак для паркета, хорошо растекающийся. Используется для создания прочной, износостойкой защиты всех стандартных видов паркета. Соответствует классу С, австрийской ÖNorm C 2354. Для объектов с высокой проходимостью.</t>
  </si>
  <si>
    <t>СРЕДСТВА для ОЧИСТКИ и УХОДА</t>
  </si>
  <si>
    <t>Нейтральный очиститель для очистки ламината после его укладки, а также для регулярного ухода за ним. Для очистки многослойного паркета за один рабочий процесс. Подходит для склеенных элементов и элементов, соединенных замком. Удаляет грязь и следы от обуви. Высыхает быстро, не  образуя слоев и разводов. Придает ламинату блеск, не требует полировки. Безвреден для кожи, т.к. показатель рН нейтральный. Приятный запах.</t>
  </si>
  <si>
    <t>РАЗНОЕ</t>
  </si>
  <si>
    <t>Холодная сварка для покрытий из винила и вспененного винила на стенах и на полу. Образует прозрачную, водонепроницаемую, продолжительно эластичную, прочную при растяжении связь.</t>
  </si>
  <si>
    <t xml:space="preserve">Однокомпонентный полиуретановый клей для приклеивания металлических ножек фальшь-полов  на бетонные поверхности и цементные стяжки. </t>
  </si>
  <si>
    <t>Клей для фиксации резьбовых соединений металлических опорных стоек для фальшполов.
Затвердевает под воздействием влаги из воздуха в виде упругой эластичной пленки. 
Не содержит растворителей.</t>
  </si>
  <si>
    <t>~ 0,3 – 1,2 кг/м2         В зависимости от поверхности</t>
  </si>
  <si>
    <t>1,7 кг/м2/мм</t>
  </si>
  <si>
    <t>Стабильная, устойчивая к высоким нагрузкам, быстро затвердевающая шпатлёвочная масса для ремонта и нивелирования лестниц и площадок, заполнения отверстий и глубоких неровностей в стяжке, для придания формы краям лестниц, переходам, уклонам. Можно ходить через ~30 мин.</t>
  </si>
  <si>
    <t>1,8 кг/м2/мм</t>
  </si>
  <si>
    <t>1 упаковка на мешок 25 кг нивелирующей массы</t>
  </si>
  <si>
    <t>1кг</t>
  </si>
  <si>
    <t>Саморастекающаяся двухкомпонентная масса жидкой консистенции на основе эпоксидной смолы для заполнения трещин и дыр в цементных стяжках, бетоне, стенах, натуральных и исскуственных камнях. Время затвердевания 5 часов.</t>
  </si>
  <si>
    <r>
      <t xml:space="preserve">Для создания </t>
    </r>
    <r>
      <rPr>
        <b/>
        <sz val="8"/>
        <color indexed="8"/>
        <rFont val="Arial Narrow"/>
        <family val="2"/>
        <charset val="204"/>
      </rPr>
      <t>ВЫСОКОПРОЧНЫХ ОСНОВАНИЙ (30Мпа)</t>
    </r>
    <r>
      <rPr>
        <sz val="8"/>
        <color indexed="8"/>
        <rFont val="Arial Narrow"/>
        <family val="2"/>
        <charset val="204"/>
      </rPr>
      <t xml:space="preserve"> и финишного выравнивания поверхностей слоем 3-50мм, подготовки оснований перед настилом различных  напольных покрытий в общественных и жилых зданиях, в т.ч. во влажных помещениях. Для применения внутри помещений. Водонепроницаем после затвердевания по отношению к дисперсионным клеям, выдерживает нагрузку от мебели на роликах, пригоден для полов с подогревом, можно наносить с помощью ракеля или насоса. Быстротвердеющий.</t>
    </r>
  </si>
  <si>
    <t>12 + 1,8кг</t>
  </si>
  <si>
    <t>450 - 650г/м2</t>
  </si>
  <si>
    <t>250 - 300г/м2</t>
  </si>
  <si>
    <t>А2 – ок. 320 г/м2  (винил, ПВХ)
В1/В2 – 420/480  г/м2 (текстильн.)</t>
  </si>
  <si>
    <t>13кг</t>
  </si>
  <si>
    <t>В1 ~ 500г/м2</t>
  </si>
  <si>
    <t xml:space="preserve">А1/A2 ~ 270г/м2 </t>
  </si>
  <si>
    <t xml:space="preserve">100 – 150 г/м2 </t>
  </si>
  <si>
    <t>12кг</t>
  </si>
  <si>
    <t>~ 250 г/м2</t>
  </si>
  <si>
    <t>А1/А2 ~ 290 г/м2 (PVC, CV)
В1/В2 ~ 490 г/м2 (текстильн.)</t>
  </si>
  <si>
    <t xml:space="preserve">Универсальный дисперсионный клей для приклеивания покрытий из ПВХ, вспененного винила в рулонах, на подготовленные абсорбирующие и неабсорбирующие влагу основания. Возможна термическая реактивация клея. Пригоден для стен и потолков. </t>
  </si>
  <si>
    <r>
      <t xml:space="preserve">Дисперсионный </t>
    </r>
    <r>
      <rPr>
        <b/>
        <sz val="8"/>
        <color indexed="8"/>
        <rFont val="Arial Narrow"/>
        <family val="2"/>
        <charset val="204"/>
      </rPr>
      <t>КОНТАКТНЫЙ КЛЕЙ</t>
    </r>
    <r>
      <rPr>
        <sz val="8"/>
        <color indexed="8"/>
        <rFont val="Arial Narrow"/>
        <family val="2"/>
        <charset val="204"/>
      </rPr>
      <t xml:space="preserve"> с сильной фиксацией для двустороннего приклеивания ковролина на ступени лестниц, защитных кантов для ступеней из ПВХ и резины, ПВХ плинтусов, пробковых напольных покрытий, профилей для завода напольных покрытий на стену, настенных покрытий на подложке из пеноматеривалов для спортзалов, на впитывающие и невпитывающие влагу основания. Термореактивируемый, пригодный для высоких нагрузок. Валик для нанесения прикладывается.</t>
    </r>
  </si>
  <si>
    <t>7,5кг</t>
  </si>
  <si>
    <r>
      <t xml:space="preserve">Светлый дисперсионный </t>
    </r>
    <r>
      <rPr>
        <b/>
        <sz val="8"/>
        <color indexed="8"/>
        <rFont val="Arial Narrow"/>
        <family val="2"/>
        <charset val="204"/>
      </rPr>
      <t>ТОКОПРОВОДЯЩИЙ КЛЕЙ</t>
    </r>
    <r>
      <rPr>
        <sz val="8"/>
        <color indexed="8"/>
        <rFont val="Arial Narrow"/>
        <family val="2"/>
        <charset val="204"/>
      </rPr>
      <t xml:space="preserve"> с высокой клеящей способностью. Для укладки токопроводящих виниловых и текстильных покрытий на поверхности, подготовленные токопроводящей грунтовкой Forbo 041, или на сетку из Forbo 801 медной ленты.</t>
    </r>
  </si>
  <si>
    <t>S1 ~ 350 г/м2   (PVC, CV)
TL ~ 450 г/м2 (текстильн.)</t>
  </si>
  <si>
    <t>S1 ~ 300 г/м2   (PVC, CV)
TL ~ 400 г/м2 (текстильн.)</t>
  </si>
  <si>
    <r>
      <t xml:space="preserve">Дисперсионный </t>
    </r>
    <r>
      <rPr>
        <b/>
        <sz val="8"/>
        <color indexed="8"/>
        <rFont val="Arial Narrow"/>
        <family val="2"/>
        <charset val="204"/>
      </rPr>
      <t>МОРОЗОСТОЙКИЙ ТОКОПРОВОДЯЩИЙ КЛЕЙ</t>
    </r>
    <r>
      <rPr>
        <sz val="8"/>
        <color indexed="8"/>
        <rFont val="Arial Narrow"/>
        <family val="2"/>
        <charset val="204"/>
      </rPr>
      <t>, светлый, с высокой клеящей способностью. Предназначен для укладки токопроводящих текстильных и виниловых покрытий на поверхности, подготовленные токопроводящей грунтовкой Forbo 041 EL, или на сетку из Forbo 801 медной ленты. После размораживания восстанавливает свои клеящие характ.</t>
    </r>
  </si>
  <si>
    <t>20м.п.</t>
  </si>
  <si>
    <r>
      <rPr>
        <b/>
        <sz val="8"/>
        <color indexed="8"/>
        <rFont val="Arial Narrow"/>
        <family val="2"/>
        <charset val="204"/>
      </rPr>
      <t>ЛЕНТА для ШВОВ</t>
    </r>
    <r>
      <rPr>
        <sz val="8"/>
        <color indexed="8"/>
        <rFont val="Arial Narrow"/>
        <family val="2"/>
        <charset val="204"/>
      </rPr>
      <t xml:space="preserve"> в соединении клеями для искусственных газонов служит для прочной, неразрывной фиксации искусственных газонов в области шва и маркировки игрового поля. Предназанчена специально для несущих высокую нагрузку футбольных полей. Продукт сертифицирован ФИФА и УЕФА для профессиональных полей.</t>
    </r>
  </si>
  <si>
    <t>Зависит от размера поля</t>
  </si>
  <si>
    <r>
      <rPr>
        <b/>
        <sz val="8"/>
        <color indexed="8"/>
        <rFont val="Arial Narrow"/>
        <family val="2"/>
        <charset val="204"/>
      </rPr>
      <t>2-Компонентный КЛЕЙ для ИСКУССТВЕННЫХ ГАЗОНОВ зеленого цвета, у</t>
    </r>
    <r>
      <rPr>
        <sz val="8"/>
        <color indexed="8"/>
        <rFont val="Arial Narrow"/>
        <family val="2"/>
        <charset val="204"/>
      </rPr>
      <t xml:space="preserve">стойчивый против погодных воздействий, для приклеивания в области шва и маркировки на ленту для швов. Особенно пригоден для наружных работ. Сертификат контроля ISA Sport pr EN 14836. </t>
    </r>
  </si>
  <si>
    <t>На 100м ленты            ~ 40кг клея</t>
  </si>
  <si>
    <t>Устойчивый против погодных воздействий 2-К полиуретановый клей зелёного цвета для приклеивания искусственных газонов в области шва и маркировки игрового поля на ленту для швов. Может использоваться для наружных работ. Пригоден для приклеивания при неоптимальных климатических условиях (н-р, туманная погода). Не образует пены.</t>
  </si>
  <si>
    <t>10 + 1,5кг</t>
  </si>
  <si>
    <t>12 + 1,2кг</t>
  </si>
  <si>
    <t>100 х 0,3м</t>
  </si>
  <si>
    <r>
      <t xml:space="preserve">2 - Компонентный полиуретановый клей, устойчивый к высоким нагрузкам, быстрозатвердевающий, для укладки </t>
    </r>
    <r>
      <rPr>
        <b/>
        <sz val="8"/>
        <color indexed="8"/>
        <rFont val="Arial Narrow"/>
        <family val="2"/>
        <charset val="204"/>
      </rPr>
      <t>РЕЗИНОВЫХ</t>
    </r>
    <r>
      <rPr>
        <sz val="8"/>
        <color indexed="8"/>
        <rFont val="Arial Narrow"/>
        <family val="2"/>
        <charset val="204"/>
      </rPr>
      <t xml:space="preserve"> покрытий на отшлифованной подложке, а также ПВХ-покрытий в виде плитки, паркета,  ламината, пробковых плиток.</t>
    </r>
  </si>
  <si>
    <t>7 + 0,875кг</t>
  </si>
  <si>
    <t>22кг</t>
  </si>
  <si>
    <t>Дисперсионная шпатлевка для паркета с нейтральным запахом для приготовления шпаклевочной массы со шлифовальной пылью всех пород древесины. Предназначен для заполнения рыхлой части структуры древесины, сколов, трещин и швов шириной до 2 мм.  Длительное время применения, быстро сохнет, легко удаляется шлифованием.</t>
  </si>
  <si>
    <t>~ 100г/м2</t>
  </si>
  <si>
    <t>1л</t>
  </si>
  <si>
    <t>Вододисперсионный грунтовочный лак готовый к использованию с нейтральным запахом. Предназначен для нанесения на незащищенную древесину большинства европейских пород, в том числе чувствительных к влаге (за исключением окуренного дуба и пропаренной древесины), перед нанесением Aqua-лаков Форбо. Снижает риск возникновения пятен при покрытии, сохраняет натуральный цвет древесины. Предотвращает склеивание паркета лаком вдоль швов, хорошо заполняет поры древесины.</t>
  </si>
  <si>
    <t>~ 30г/м2</t>
  </si>
  <si>
    <t>~ 100 - 120г/м2</t>
  </si>
  <si>
    <t>FORBO    867</t>
  </si>
  <si>
    <t>2-Компонентный вододисперисионный полиуретановый полуматовый паркетный Aqua-лак для создания чрезвычайно прочного и износостойкого, очень устойчивого к воздействию химикатов покрытия. Для всех стандартных видов паркета. Для объектов с чрезвычайно высокой проходимостью.</t>
  </si>
  <si>
    <t>Молочко матовое для паркета на базе натурального воска для регулярного ухода за обработанными маслом и воском полами. Может разбавляться водой или применяться в чистом виде. Не требует обязательной полировки. Для придания блеска после высыхания покрытая молочком поверхность может быть отполирована белым падом с помощью машины или не ворсистым полотенцем.</t>
  </si>
  <si>
    <t>1л ~ 20-25м2</t>
  </si>
  <si>
    <t>1л ~ 30м2</t>
  </si>
  <si>
    <t xml:space="preserve">Полимерная дисперсия для очистки и ухода за напольными покрытиями, грязеотталкивающая, препятствующая скольжению, с блестящим эффектом.  Для первичного и регулярного ухода за всеми видами водонепроницаемых покрытий, таких как покрытый лаком паркет или пробка, виниловые покрытия и натуральный линолеум без защитного слоя. Может добавляться в воду для мытья (1 : 30). </t>
  </si>
  <si>
    <t>Грязеотталкивающее, препятствующее скольжению средство для первичного и регулярного ухода за всеми видами водонепроницаемых покрытий, таких как покрытый лаком паркет или пробка, виниловые покрытия, натуральный линолеум, ламинат. Не образует слоев. Экономично в  расходе, т.к. разбавляется водой.</t>
  </si>
  <si>
    <t>Универсальный очиститель на водной основе для покрытий, устойчивых к щелочам. Очищает покрытия от остатков восковых или полимерных мастик, свежих клеевых загрязнений, облегчает удаление остатков фиксаций. Особенно рекомендуется для очистки старых покрытий перед нанесением полимерной мастики FORBO 898.</t>
  </si>
  <si>
    <t>Расход
Зависит от степени загрязнения</t>
  </si>
  <si>
    <t>На 8л воды                     ~ 80мл средства</t>
  </si>
  <si>
    <t xml:space="preserve">Очиститель для удаления пятен, глубокой очистки цвето- и влагоустойчивых текстильных и войлочных покрытий, для мягкой обивки мебели. Удаляет свежие пятна от кофе, чая, белка, жира, чернил, шариковой ручки, кетчупа, горчицы, красного вина и т.д. В зависимости от степени загрязнения покрытия может применяться в разбавленном виде и в виде концентрата.  </t>
  </si>
  <si>
    <r>
      <rPr>
        <sz val="8"/>
        <color indexed="8"/>
        <rFont val="Arial Narrow"/>
        <family val="2"/>
        <charset val="204"/>
      </rPr>
      <t xml:space="preserve">Очень износостойкая </t>
    </r>
    <r>
      <rPr>
        <b/>
        <sz val="8"/>
        <color indexed="8"/>
        <rFont val="Arial Narrow"/>
        <family val="2"/>
        <charset val="204"/>
      </rPr>
      <t>МАСТИКА</t>
    </r>
    <r>
      <rPr>
        <sz val="8"/>
        <color indexed="8"/>
        <rFont val="Arial Narrow"/>
        <family val="2"/>
        <charset val="204"/>
      </rPr>
      <t xml:space="preserve"> на основе металл-полиакрилатов. Предназначена для первичного ухода за водонепроницаемыми покрытиями, такими как покрытый лаком паркет или пробка, виниловые покрытия, натуральный линолеум. После тщательного первичного ухода может использоваться в качестве освежителя для старых покрытий. Препятствует скольжению по покрытию, устойчива против загрязнения и образования черных полос. </t>
    </r>
  </si>
  <si>
    <t>1л ~ 40м2              на один слой</t>
  </si>
  <si>
    <t xml:space="preserve"> Упа-ка
(кг)</t>
  </si>
  <si>
    <t>Наименование</t>
  </si>
  <si>
    <t>Защитный слой</t>
  </si>
  <si>
    <t>0,7мм</t>
  </si>
  <si>
    <t>Sarlon Trafic Hotel</t>
  </si>
  <si>
    <t>Sportline Standart GR FR 4,3мм</t>
  </si>
  <si>
    <t>Sportline Classic UNI GR FR 6,0мм</t>
  </si>
  <si>
    <t>Desk Top</t>
  </si>
  <si>
    <t>Touch Duet</t>
  </si>
  <si>
    <t>Dutch design</t>
  </si>
  <si>
    <t>Marmoleum Meets Mendini Proust panel 2.5</t>
  </si>
  <si>
    <t>Marmoleum Meets Mendini Harlekino panel 2.5</t>
  </si>
  <si>
    <t>Marmoleum Meets Mendini Plato panel 2.5</t>
  </si>
  <si>
    <t>Tessera Arran</t>
  </si>
  <si>
    <t>Иглопробивной ковролин Forbo Sarlino</t>
  </si>
  <si>
    <t>Ковровая плитка Tessera</t>
  </si>
  <si>
    <t>Грязезащитные покрытия</t>
  </si>
  <si>
    <t>Coral Brush Activ</t>
  </si>
  <si>
    <t>Coral Duo</t>
  </si>
  <si>
    <t>Coral Luxe</t>
  </si>
  <si>
    <t>Coral Grip</t>
  </si>
  <si>
    <t>CORAL T32</t>
  </si>
  <si>
    <t xml:space="preserve">Аксессуары </t>
  </si>
  <si>
    <t>Шнур для ПВХ 50м</t>
  </si>
  <si>
    <t>Шнур Marmoweld ld 50м</t>
  </si>
  <si>
    <t>Шнур Marmoweld mc 50м</t>
  </si>
  <si>
    <t>Размеры</t>
  </si>
  <si>
    <t>10м</t>
  </si>
  <si>
    <t>15м</t>
  </si>
  <si>
    <t>20м</t>
  </si>
  <si>
    <t>1,35 х 2,05м</t>
  </si>
  <si>
    <t>0,45 х 0,97м</t>
  </si>
  <si>
    <t>0,55 х 0,90м</t>
  </si>
  <si>
    <t>0,90 х 1,55м</t>
  </si>
  <si>
    <r>
      <t>FORBO Coral Classic</t>
    </r>
    <r>
      <rPr>
        <sz val="8"/>
        <color indexed="8"/>
        <rFont val="Arial Narrow"/>
        <family val="2"/>
        <charset val="204"/>
      </rPr>
      <t xml:space="preserve"> (2 - зона очистки). Последующая очистка и удерживание влаги. Комбинированная петля двух видов нитей, тонкие для лучшего впитывания влаги и толстые для удаления грязи. Высота ворса 7мм, вес ворса 870г/м2, количество петель 61500/м2. </t>
    </r>
  </si>
  <si>
    <t xml:space="preserve">Вес, </t>
  </si>
  <si>
    <t>2,9кг/м2</t>
  </si>
  <si>
    <t>0,9мм</t>
  </si>
  <si>
    <t>0,85мм</t>
  </si>
  <si>
    <t>3,1кг</t>
  </si>
  <si>
    <t>3кг</t>
  </si>
  <si>
    <t>2,7кг</t>
  </si>
  <si>
    <t>Натуральный линолеум FORBO Marmoleum</t>
  </si>
  <si>
    <t>2,9кг</t>
  </si>
  <si>
    <t>Emerald Standart FR 2мм</t>
  </si>
  <si>
    <t xml:space="preserve">Emerald Wood FR 2мм </t>
  </si>
  <si>
    <t xml:space="preserve">SafeStep R12 2мм </t>
  </si>
  <si>
    <t>Sarlon Quartz Opus 17дБ 3,4мм</t>
  </si>
  <si>
    <t>Sarlon Tech Canyon 15дБ 2,6мм</t>
  </si>
  <si>
    <t>Eternal Wood Decibel 17дБ 3,4мм</t>
  </si>
  <si>
    <t>1,02м 20м</t>
  </si>
  <si>
    <t>2м 25м</t>
  </si>
  <si>
    <t>2м / 1-32м</t>
  </si>
  <si>
    <t xml:space="preserve">Tessera Format </t>
  </si>
  <si>
    <t>0,5 x 0,5м / 20шт</t>
  </si>
  <si>
    <t xml:space="preserve">Tessera Apex 6мм класс 33 </t>
  </si>
  <si>
    <t xml:space="preserve">Вес </t>
  </si>
  <si>
    <t>4кг/м2</t>
  </si>
  <si>
    <t>Высота ворса</t>
  </si>
  <si>
    <t>6мм</t>
  </si>
  <si>
    <t>4,14кг/м2</t>
  </si>
  <si>
    <t>Corkment 2,0mm (пробковая подложка)</t>
  </si>
  <si>
    <t>Corkment 3,2mm (пробковая подложка)</t>
  </si>
  <si>
    <t xml:space="preserve">Touch Solo  </t>
  </si>
  <si>
    <t>3м х 20м</t>
  </si>
  <si>
    <t>Gloweld (светящийся шнур)</t>
  </si>
  <si>
    <t xml:space="preserve">Толщ. 2мм        Шир. 2м          Длина 25м </t>
  </si>
  <si>
    <t>Sarlon Complete Step (ступени) 17дБ 3,35мм</t>
  </si>
  <si>
    <t>SafeStep Grip R10 2мм</t>
  </si>
  <si>
    <t>Marmoleum Ohmex 2,5mm (токопроводящий)</t>
  </si>
  <si>
    <t>Marmoleum Acoustic 4,0mm (акустический)</t>
  </si>
  <si>
    <t>Marmoleum decibel sheet 3,5mm (акустический)</t>
  </si>
  <si>
    <t>Спортивные покрытия FORBO</t>
  </si>
  <si>
    <t>Акустические покрытия FORBO</t>
  </si>
  <si>
    <t>Marmoleum Sport 3,2мм</t>
  </si>
  <si>
    <t>Marmoleum Sport 4,0мм</t>
  </si>
  <si>
    <t>Противоскользящие покрытия FORBO</t>
  </si>
  <si>
    <t>Коммерческие покрытия общего назначения FORBO</t>
  </si>
  <si>
    <t>Токопроводящие покрытия FORBO</t>
  </si>
  <si>
    <t>Colorex EC</t>
  </si>
  <si>
    <t xml:space="preserve">Кр. Опт </t>
  </si>
  <si>
    <t>Розница</t>
  </si>
  <si>
    <t>Robinson Premium 833</t>
  </si>
  <si>
    <t xml:space="preserve">IQ Monolit </t>
  </si>
  <si>
    <t>IQ NEW Eminent</t>
  </si>
  <si>
    <t>IQ Granit</t>
  </si>
  <si>
    <t>IQ Optima</t>
  </si>
  <si>
    <t xml:space="preserve">IQ Aria </t>
  </si>
  <si>
    <t xml:space="preserve">IQ Melodia </t>
  </si>
  <si>
    <t xml:space="preserve">Primo Plus </t>
  </si>
  <si>
    <t xml:space="preserve">Horizon </t>
  </si>
  <si>
    <t>Acczent Mistral</t>
  </si>
  <si>
    <t>Moda</t>
  </si>
  <si>
    <t>Force</t>
  </si>
  <si>
    <t>Плитка ПВХ дизайнерская</t>
  </si>
  <si>
    <t>Полукоммерческий линолеум</t>
  </si>
  <si>
    <t>Коммерческие гетерогенные ПВХ покрытия</t>
  </si>
  <si>
    <t>Коммерческие гомогенные ПВХ покрытия</t>
  </si>
  <si>
    <t>Токопроводящие и антистатические покрытия ПВХ</t>
  </si>
  <si>
    <t>Toro SC</t>
  </si>
  <si>
    <t>Acczent Mineral AS</t>
  </si>
  <si>
    <t>Acczent Universal</t>
  </si>
  <si>
    <t>Бытовой линолеум</t>
  </si>
  <si>
    <t>Спринт (Синтерос)</t>
  </si>
  <si>
    <t>Супер С (Синтерос)</t>
  </si>
  <si>
    <t>Комфорт (Синтерос)</t>
  </si>
  <si>
    <t>Весна (Синтерос)</t>
  </si>
  <si>
    <t>Оптима (Синтерос)</t>
  </si>
  <si>
    <t>Delta (Синтерос)</t>
  </si>
  <si>
    <t>Eruption (Синтерос)</t>
  </si>
  <si>
    <t>Idylle Nova</t>
  </si>
  <si>
    <t>Moda Wood</t>
  </si>
  <si>
    <t>Grand</t>
  </si>
  <si>
    <t>Largo</t>
  </si>
  <si>
    <t>Discovery</t>
  </si>
  <si>
    <t>Harmony</t>
  </si>
  <si>
    <t>Фаворит</t>
  </si>
  <si>
    <t>Imperial Deluxe</t>
  </si>
  <si>
    <t>Fantasy</t>
  </si>
  <si>
    <t>Европа</t>
  </si>
  <si>
    <t xml:space="preserve">Грация </t>
  </si>
  <si>
    <t>Ламинат</t>
  </si>
  <si>
    <t>Holiday 832</t>
  </si>
  <si>
    <t>WoodStock Premium 833</t>
  </si>
  <si>
    <t>Artisan 933</t>
  </si>
  <si>
    <t>Intermezzo 833</t>
  </si>
  <si>
    <t>Спортивные покрытия</t>
  </si>
  <si>
    <t>Omnisports Speed</t>
  </si>
  <si>
    <t>Omnisports Reference</t>
  </si>
  <si>
    <t>Omnisports Excele</t>
  </si>
  <si>
    <t>IQ Megalit</t>
  </si>
  <si>
    <t>Технические характеристики</t>
  </si>
  <si>
    <t>класс</t>
  </si>
  <si>
    <t>Особенности</t>
  </si>
  <si>
    <t>Коллекция</t>
  </si>
  <si>
    <t xml:space="preserve">NEW Acczent Terra </t>
  </si>
  <si>
    <t>34/43</t>
  </si>
  <si>
    <t>City</t>
  </si>
  <si>
    <t>Sanitized, PUR</t>
  </si>
  <si>
    <t>толщина общая, мм</t>
  </si>
  <si>
    <t>вес       кг/м2</t>
  </si>
  <si>
    <t>PUR</t>
  </si>
  <si>
    <t>PU</t>
  </si>
  <si>
    <t>23/32</t>
  </si>
  <si>
    <t>Extreme protection, 3D-дизайн, Sanitized, ЭКО</t>
  </si>
  <si>
    <t>Extreme protection</t>
  </si>
  <si>
    <t>Extreme protection, ЭКО</t>
  </si>
  <si>
    <t>Extreme protection,      3D-дизайн</t>
  </si>
  <si>
    <t>защит ный слой, мм</t>
  </si>
  <si>
    <t>Extreme protection, Sanitized, TRUTEX</t>
  </si>
  <si>
    <t>23/31</t>
  </si>
  <si>
    <t xml:space="preserve">Extreme protection,     Живая структура </t>
  </si>
  <si>
    <t>8 / 2,005</t>
  </si>
  <si>
    <t>6 / 2,565</t>
  </si>
  <si>
    <t>7 / 1,754</t>
  </si>
  <si>
    <t>Дуб Арт (Синтерос)</t>
  </si>
  <si>
    <t>Богатырь (Синтерос)</t>
  </si>
  <si>
    <t>32/41</t>
  </si>
  <si>
    <t>Токопроводящий,                 5 x 10^4 ≤ R ≤10^6</t>
  </si>
  <si>
    <t>Антистатический,              10^6 ≤ R ≤10^8</t>
  </si>
  <si>
    <t>Амортизация 6%</t>
  </si>
  <si>
    <t>Амортизация 27%</t>
  </si>
  <si>
    <t>Амортизация 33%</t>
  </si>
  <si>
    <t>Наименование продукции</t>
  </si>
  <si>
    <t>Область применения</t>
  </si>
  <si>
    <t>Плитонит Р300</t>
  </si>
  <si>
    <t>Кр. Опт</t>
  </si>
  <si>
    <t>CERESIT CT16</t>
  </si>
  <si>
    <t>10л.</t>
  </si>
  <si>
    <t>5л.</t>
  </si>
  <si>
    <t>Грунтовка предназначена для обработки бетона, цементно-песчаных, гипсовых и цементно-известковых штукатурок, гипсокартонных и древесностружечных плит, прочных лакокрасочных покрытий, перед нанесением декоративных штукатурок на стены при внутренних и наружных работах.</t>
  </si>
  <si>
    <t>CERESIT CT17</t>
  </si>
  <si>
    <t>Разводимая водой универсальная грунтовка для обработки бетона, цементно-песчаных стяжек (в т.ч. с подогревом), цементных, цементно-известковых и известковых штукатурок, легкого и ячеистого бетона, ангидритных стяжек, гипсовых штукатурок, ДСП, ДВП, гипсокартона, цементностружечных плит, кладок из керамического и силикатного кирпича, природного камня и т.д. перед шпаклевочными и клеевыми работами.</t>
  </si>
  <si>
    <t>0,1 - 0,2л/м2</t>
  </si>
  <si>
    <t>CERESIT CT19</t>
  </si>
  <si>
    <r>
      <rPr>
        <b/>
        <sz val="8"/>
        <color indexed="8"/>
        <rFont val="Arial Narrow"/>
        <family val="2"/>
        <charset val="204"/>
      </rPr>
      <t>БЕТОНКОНТАКТ</t>
    </r>
    <r>
      <rPr>
        <sz val="8"/>
        <color indexed="8"/>
        <rFont val="Arial Narrow"/>
        <family val="2"/>
        <charset val="204"/>
      </rPr>
      <t xml:space="preserve"> - Грунтовка предназначена для обработки гладких, преимущественно бетонных, вертикальных оснований перед нанесением цементно-песчаных штукатурок и плиточных клеев при внутренних работах.</t>
    </r>
  </si>
  <si>
    <t xml:space="preserve">0,2 - 0,5л/м2 </t>
  </si>
  <si>
    <t>15л.</t>
  </si>
  <si>
    <t>CERESIT CМ 9</t>
  </si>
  <si>
    <t>CERESIT CМ 11</t>
  </si>
  <si>
    <t>25кг.</t>
  </si>
  <si>
    <t>CERESIT CМ 12</t>
  </si>
  <si>
    <t>CERESIT CМ 115</t>
  </si>
  <si>
    <t>CERESIT CМ 17</t>
  </si>
  <si>
    <t>CERESIT CМ 117</t>
  </si>
  <si>
    <t>ЗАТИРКИ ДЛЯ ШВОВ</t>
  </si>
  <si>
    <t>CERESIT CE 33</t>
  </si>
  <si>
    <t>CERESIT CE 40</t>
  </si>
  <si>
    <t>РОВНИТЕЛИ ДЛЯ ПОЛА</t>
  </si>
  <si>
    <t>CERESIT CN 83</t>
  </si>
  <si>
    <t>CERESIT CN 175</t>
  </si>
  <si>
    <t>CERESIT CN 178</t>
  </si>
  <si>
    <t>CERESIT CN 88</t>
  </si>
  <si>
    <t>CERESIT CN 76</t>
  </si>
  <si>
    <t>ГИДРОИЗОЛЯЦИЯ</t>
  </si>
  <si>
    <t>CERESIT CR 166</t>
  </si>
  <si>
    <t>CERESIT CR 65</t>
  </si>
  <si>
    <t>КЛЕИ ДЛЯ ПЛИТКИ,УТЕПЛИТЕЛЯ</t>
  </si>
  <si>
    <t>CERESIT CМ 85</t>
  </si>
  <si>
    <t>CERESIT CМ 190</t>
  </si>
  <si>
    <t>ДЕКОРАТИВНЫЕ ШТУКАТУРКИ</t>
  </si>
  <si>
    <t>CERESIT CT 35</t>
  </si>
  <si>
    <t>CERESIT CT 137</t>
  </si>
  <si>
    <t>2- 5кг</t>
  </si>
  <si>
    <t>1,7 - 5кг</t>
  </si>
  <si>
    <t>Клей предназначен для крепления напольных керамогранитных, керамических и каменных плиток, преимущественно крупного формата (до 60х60 см), на недеформирующихся бетонных и цементных основаниях, на полах внутри зданий, включая помещения с постоянной влажностью и стяжки с подогревом.</t>
  </si>
  <si>
    <t>2,7 - 6кг</t>
  </si>
  <si>
    <t>Клей предназначен для крепления керамических и каменных плиток размером до 40х40 см на недеформирующихся минеральные основания, на стенах и полах вну три и снаружи зданий.</t>
  </si>
  <si>
    <t>Клей предназначен для крепления плиток из всех видов мрамора, светлого известняка, просвечивающих пород камня, а также стеклянной мозаики, на недеформирующихся минеральные основания, на стенах и полах внутри и снаружи зданий, на стяжках с подогревом (внутри зданий), цоколях, парапетах, стенах балконов и террас и т.д.</t>
  </si>
  <si>
    <t>Клей предназначен для крепления всех видов минеральных плиток на стены и полы внутри и снаружи зданий, преимущественно на сложных и деформирующихся основаниях таких как: древесностружечные плиты, плиты OSB, парапеты, наружные лестницы, входные группы, стяжки с подогревом внутри и снаружи зданий.</t>
  </si>
  <si>
    <t>Клей предназначен для крепления всех видов минеральных плиток на недеформирующихся минеральных основаниях (таких как бетон, цементные стяжки, цементные и цементно-известковые штукатурки), на стенах и полах, внутри и снаружи зданий.</t>
  </si>
  <si>
    <t xml:space="preserve">Штукатурно-клеевая смесь предназначена для крепления теплоизоляционных плит из пенополистирола, а также противопожарных рассечек из минераловатных плит, на минеральных основаниях и создания на них базового штукатурного слоя, армированного стеклосеткой, при устройстве систем наружной теплоизоляции фасадов </t>
  </si>
  <si>
    <t>Штукатурно-клеевая смесь предназначена для крепления минераловатных теплоизоляционных плит на минеральных основаниях и создания на них базового штукатурного слоя, армированного стеклосеткой, при устройстве систем наружной теплоизоляции фасадов.</t>
  </si>
  <si>
    <t>Клей предназначен для крепления керамических плиток размером до 30х30 см на недеформирующихся минеральные основания, на стенах и полах только внутри зданий, включая помещения с постоянной влажностью.</t>
  </si>
  <si>
    <t>CERESIT CМ 16</t>
  </si>
  <si>
    <t>багама беж., жасмин, карамель, крокус, манхетт., мята, персик, розов, роса, сереб-серый, кирпич, т.корич, антрацит,  натура</t>
  </si>
  <si>
    <t>зеленый, какао оливк., св.корич.,киви, графит, сиена</t>
  </si>
  <si>
    <t>голубой, сер.-голуб., т.синий</t>
  </si>
  <si>
    <t>2кг</t>
  </si>
  <si>
    <t>5кг</t>
  </si>
  <si>
    <t>белая, серая</t>
  </si>
  <si>
    <t>белая , серая</t>
  </si>
  <si>
    <t>персик, жасмин, багама беж., карамель, антрацит, роса, св.корич., натура, серебристо-серая, какао, графит, кирпич, тем.-коричн., розовый, крокус, манхеттен, небесный, мельба, сахара</t>
  </si>
  <si>
    <t xml:space="preserve">мята, оливковый, сиена </t>
  </si>
  <si>
    <t>зеленый, киви</t>
  </si>
  <si>
    <t>т-синий, голубой, серо-голубой, чили</t>
  </si>
  <si>
    <t>CERESIT CN 69</t>
  </si>
  <si>
    <t>Эластичная высокоадгезивная сухая клеевая смесь с низким пылеобразованием. Для укладки керамического гранита и плитки из керамики и натурального камня. Для укладки "плитка на плитку" на "тёплые" полы. Морозостойкая.</t>
  </si>
  <si>
    <t>КЛЕИ ДЛЯ ПЛИТКИ</t>
  </si>
  <si>
    <t>Усиленная клеевая смесь для укладки облицовочных плиток размером не более 330х330мм на пол и стены внутри помещения.</t>
  </si>
  <si>
    <t>Профессиональная сухая клеевая смесь для укладки керамических плиток размером  не более 300х300мм на пол и стены внутри помещения.</t>
  </si>
  <si>
    <t>Монокомпонентная клеевая смесь на основе белого цемента для укладки стеклянной мозаики, плитки из керамики и натурального камня, в том числе в бассейнах, ванных комнатах, душевых, кухнях, облицовка бассейнов.</t>
  </si>
  <si>
    <t>Суперэластичная высокоадгезивная клеевая смесь на цементной основе для укладки облицовочных плит из керамогранита, керамики и натурального камня, в том числе крупноформатного, внутри и снаружи помещений.</t>
  </si>
  <si>
    <t>IQ Zenith</t>
  </si>
  <si>
    <t>33/41</t>
  </si>
  <si>
    <t>Travertine</t>
  </si>
  <si>
    <t>Extreme Protection</t>
  </si>
  <si>
    <t>Extra</t>
  </si>
  <si>
    <r>
      <rPr>
        <b/>
        <sz val="8"/>
        <color indexed="8"/>
        <rFont val="Arial Narrow"/>
        <family val="2"/>
        <charset val="204"/>
      </rPr>
      <t>ФИКСАЦИЯ</t>
    </r>
    <r>
      <rPr>
        <sz val="8"/>
        <color indexed="8"/>
        <rFont val="Arial Narrow"/>
        <family val="2"/>
        <charset val="204"/>
      </rPr>
      <t xml:space="preserve"> дисперсионная для самолежащих ковровых плиток стабильной формы с виниловой или битумной подложкой на подготовленные абсорбирующие и неабсорбирующие основания. Не содержит растворителей. Очень низкая эмиссия.</t>
    </r>
  </si>
  <si>
    <r>
      <t xml:space="preserve"> Клей для приклеивания </t>
    </r>
    <r>
      <rPr>
        <b/>
        <sz val="8"/>
        <color indexed="8"/>
        <rFont val="Arial Narrow"/>
        <family val="2"/>
        <charset val="204"/>
      </rPr>
      <t>НАТУРАЛЬНОГО ЛИНОЛЕУМА</t>
    </r>
    <r>
      <rPr>
        <sz val="8"/>
        <color indexed="8"/>
        <rFont val="Arial Narrow"/>
        <family val="2"/>
        <charset val="204"/>
      </rPr>
      <t xml:space="preserve"> и </t>
    </r>
    <r>
      <rPr>
        <b/>
        <sz val="8"/>
        <color indexed="8"/>
        <rFont val="Arial Narrow"/>
        <family val="2"/>
        <charset val="204"/>
      </rPr>
      <t>ПРОБКОВЫХ ПОКРЫТИЙ</t>
    </r>
    <r>
      <rPr>
        <sz val="8"/>
        <color indexed="8"/>
        <rFont val="Arial Narrow"/>
        <family val="2"/>
        <charset val="204"/>
      </rPr>
      <t xml:space="preserve"> на все  подготовленные абсорбирующие поверхности или ДСП-плиты. Особенно пригоден для укладки сложных аппликаций из натурального линолеума. После размораживания восстанавливает свои клеевые характеристики. Очень высокая начальная и конечная клеящяя способность.</t>
    </r>
  </si>
  <si>
    <t xml:space="preserve">В3 ~ 800г/м2     В11 ~ 1200г/м2 </t>
  </si>
  <si>
    <t>16кг</t>
  </si>
  <si>
    <t>7,875кг</t>
  </si>
  <si>
    <t>2-Компонентный полиуретановый клей, затвердевающий быстро и без усадки, не содержащий воды и растворителей на полиуретановой основе. Клей предназначен для приклеивания всех видов штучного (в том числе из «капризных» пород древесины и критичных форматов), мозаичного, многослойного, крупноформатного паркетов, ламината и пробковых плит на основания, удовлетворяющие требованиям укладки. Также пригоден для специальной нижней части спортивных полов (например, алюминиевый лист, полиуретан).</t>
  </si>
  <si>
    <t xml:space="preserve">В3 ~ 900г/м2       В11 ~ 1300г/м2  
</t>
  </si>
  <si>
    <t xml:space="preserve">В3 ~ 700г/м2       В11 ~ 1100г/м2  
</t>
  </si>
  <si>
    <t>Клей на основе синтетических смол, содержит деароматизированные растворители, устойчив к старению, быстро схватывающийся, имеет очень хороший клеевой риф. Предназначен для прочного приклеивания мозаичного паркета, штучного паркета длиной до 600 мм, индустриального паркета, массивного паркета, деревянной брусчатки RE/WE и многослойного паркета толщиной слоя более 14 мм.</t>
  </si>
  <si>
    <t>Клей дисперсионный  на основе синтетических смол (DIN EN 14293), быстро схватывающийся, с низким содержанием воды, заполняет пустоты. Предназначен для приклеивания штучного паркета из стабильных пород древесины («капризные» - не более 1/4 толщины к ширине планки), массивного многослойного дубового паркета толщиной более 10 мм и длиной до 1200 мм, индустриального паркета, мозаичного паркета, на соответствующие впитывающие основания. Необходимо следовать разрешению производителя паркета на применение дисперсионного клея. Также подходит для пород древесины с повышенной склонностью к набуханию. Не содержит растворителей.</t>
  </si>
  <si>
    <t xml:space="preserve">В3 ~ 800г/м2       В11 ~ 1100г/м2  
</t>
  </si>
  <si>
    <t xml:space="preserve">В3 ~ 900г/м2  </t>
  </si>
  <si>
    <r>
      <t xml:space="preserve">Клей дисперсионный на основе ПВА, обладает высокой конечной прочностью. Предназначен для приклеивания </t>
    </r>
    <r>
      <rPr>
        <b/>
        <sz val="8"/>
        <color indexed="8"/>
        <rFont val="Arial Narrow"/>
        <family val="2"/>
        <charset val="204"/>
      </rPr>
      <t>ФАНЕРЫ</t>
    </r>
    <r>
      <rPr>
        <sz val="8"/>
        <color indexed="8"/>
        <rFont val="Arial Narrow"/>
        <family val="2"/>
        <charset val="204"/>
      </rPr>
      <t>,  мозаичного паркета, индустриального паркета, штучного паркета из стабильных пород древесины (с отношением толщины к ширине планки не более 1/4) на соответствующие впитывающие цементно-песчаные основания. Только рисунками «квадрат», «елочка»!</t>
    </r>
  </si>
  <si>
    <t xml:space="preserve">Клей жидкий полиуретановый для ремонта паркетного пола, затвердевающий под воздействием влаги из воздуха, для ремонта подвижных участков приклеенного к основанию паркетного пола. Благодаря легкому вспениванию заполняет пустоты под паркетом. </t>
  </si>
  <si>
    <t>0,75кг</t>
  </si>
  <si>
    <t>Универсальная шпатлевка для паркета на основе деароматизированных растворителей для приготовления шпаклевочной массы со шлифовальной пылью всех пород древесины (зерно 80 - 100). Предназначен для заполнения швов шириной до 2 мм. Быстросохнущий, прозрачный, хорошо шлифуется.</t>
  </si>
  <si>
    <t>5л</t>
  </si>
  <si>
    <t>5,4л</t>
  </si>
  <si>
    <t>TECHNO Aqua Roller</t>
  </si>
  <si>
    <t>Высококачественный техно-валик для нанесения всех лаков Форбо на водной основе. Длина ворса 8 мм длина 25 см. Абсолютно не теряет ворс. При нанесении лака исключено попадание воздуха, не образует полос.</t>
  </si>
  <si>
    <t>1шт</t>
  </si>
  <si>
    <t>0,7л</t>
  </si>
  <si>
    <t>мат. 0,7кг</t>
  </si>
  <si>
    <t>п/гл. 0,7кг</t>
  </si>
  <si>
    <t>0,7кг</t>
  </si>
  <si>
    <t>мат. 0,7л</t>
  </si>
  <si>
    <t>гл. 0,7л</t>
  </si>
  <si>
    <t>мат. 5л</t>
  </si>
  <si>
    <t>гл. 5л</t>
  </si>
  <si>
    <t>мат. 10л</t>
  </si>
  <si>
    <t>гл. 10л</t>
  </si>
  <si>
    <t>42г</t>
  </si>
  <si>
    <t>0,720кг</t>
  </si>
  <si>
    <t>0,800кг</t>
  </si>
  <si>
    <t>Белая, зеленая, черная</t>
  </si>
  <si>
    <t>Красная</t>
  </si>
  <si>
    <t>Желтая</t>
  </si>
  <si>
    <t>Ораньжевая</t>
  </si>
  <si>
    <t>Синия</t>
  </si>
  <si>
    <t>Голубая</t>
  </si>
  <si>
    <r>
      <t xml:space="preserve">Эластичная износостойкая краска для нанесения разметки на спортивные полы в сочетании с Forbo Aqua-лаками (863 Aqua Lack Easy Future Sport), а также на спортивный линолеум без полиуретанового защитного слоя, спортивные ПВХ-покрытия, полиуретановые покрытия, синтетический каучук  и готовый паркет. Цвета (RAL): белый (9016), красный (3000), зеленый (6018), желтый (1021), оранжевый (2004), черный (9017), синий (5010), голубой (5012), </t>
    </r>
    <r>
      <rPr>
        <b/>
        <sz val="8"/>
        <color indexed="8"/>
        <rFont val="Arial Narrow"/>
        <family val="2"/>
        <charset val="204"/>
      </rPr>
      <t>0,5+0,1кг</t>
    </r>
  </si>
  <si>
    <t xml:space="preserve">Толщ. 2мм        Шир. 2м          Длина 1-25м </t>
  </si>
  <si>
    <t>SureStep original, wood, stone, coulor, star R10</t>
  </si>
  <si>
    <t>Markant</t>
  </si>
  <si>
    <t>Forte 6,5мм</t>
  </si>
  <si>
    <t>Akzent</t>
  </si>
  <si>
    <t>Магия/Magia Viva</t>
  </si>
  <si>
    <t>Короед 2,5мм белая</t>
  </si>
  <si>
    <t>Короед 2,5мм под окраску</t>
  </si>
  <si>
    <t>0,2 - 0,5л/м2</t>
  </si>
  <si>
    <t>2,2 - 5кг</t>
  </si>
  <si>
    <t>1,5 - 5кг</t>
  </si>
  <si>
    <t>1,8 - 5кг</t>
  </si>
  <si>
    <t>ок. 6кг/м2</t>
  </si>
  <si>
    <t>LITOKOL Litoliv S5</t>
  </si>
  <si>
    <t>LITOKOL Litoliv S30</t>
  </si>
  <si>
    <t>1,4кг/м2/1мм</t>
  </si>
  <si>
    <t>1,6кг/м2/1мм</t>
  </si>
  <si>
    <t>LITOKOL    X 11</t>
  </si>
  <si>
    <t>LITOKOL    K 80</t>
  </si>
  <si>
    <t>LITOKOL    K 81</t>
  </si>
  <si>
    <t>LITOKOL    K 55</t>
  </si>
  <si>
    <t>LITOKOL     K 77</t>
  </si>
  <si>
    <t>1,35 кг/м2 на 1мм клея</t>
  </si>
  <si>
    <t>1,3 кг/м2 на 1мм клея</t>
  </si>
  <si>
    <t>LITOKOL Primer N-м</t>
  </si>
  <si>
    <t>LITOKOL Primer С-м</t>
  </si>
  <si>
    <t>LITOKOL Primer F-м</t>
  </si>
  <si>
    <t>LITOKOL Primer L-м</t>
  </si>
  <si>
    <t>LITOKOL         K 17</t>
  </si>
  <si>
    <t>LITOKOL Litochrom 1-6</t>
  </si>
  <si>
    <t>LITOKOL Litochrom 3-15</t>
  </si>
  <si>
    <t>LITOKOL Litochrom Starlike</t>
  </si>
  <si>
    <t>LITOKOL Litochrom Starlike Decor</t>
  </si>
  <si>
    <t>LITOKOL Epoxystuk X90</t>
  </si>
  <si>
    <t>4,5 + 0,5кг.</t>
  </si>
  <si>
    <t>«GALAXY»: ПЕРЛАМУТРОВАЯ ДОБАВКА ДЛЯ STARLIKE 
При добавлении в любую цветную затирку гаммы STARLIKE усиливает блеск и акцентирует эффект «металлик».</t>
  </si>
  <si>
    <t>LITOKOL Добавка к Litochrom Starlike</t>
  </si>
  <si>
    <t>«SPOTLIGHT»: БЛЕСТЯЩАЯ ДОБАВКА ДЛЯ STARLIKE
При добавлении в любую цветную затирку гаммы STARLIKE обеспечивает эффект сверкающей бриллиантовой крошки.</t>
  </si>
  <si>
    <t>«GOLD»: ДОБАВКА ЗОЛОТОГО ЦВЕТА ДЛЯ STARLIKE
Добавляется в любую цветную затирку гаммы STARLIKE для получения роскошной поверхности межплиточных швов.</t>
  </si>
  <si>
    <t>«BRONZE»: ДОБАВКА БРОНЗОВОГО ЦВЕТА ДЛЯ STARLIKE
Добавляется в затирку гаммы STARLIKE цвета Neutro для получения изысканной поверхности межплиточных швов цвета бронзы.</t>
  </si>
  <si>
    <t>«SHINING GOLD»: ДОБАВКА ЯРКО-ЗОЛОТОГО ЦВЕТА  ДЛЯ STARLIKE
При добавлении в любую цветную затирку гаммы STARLIKE создает гламурный сияюще-золотой оттенок поверхности межплиточных швов.</t>
  </si>
  <si>
    <t>«PLATINUM»: ДОБАВКА ПЛАТИНОВОГО ЦВЕТА ДЛЯ  STARLIKE
Добавляется в затирку гаммы STARLIKE цвета С.340 Neutro для получения благородного платинового оттенка поверхности межплиточных швов.</t>
  </si>
  <si>
    <t>«COPPER»: ДОБАВКА МЕДНОГО ЦВЕТА ДЛЯ STARLIKE
Добавляется в затирку гаммы STARLIKE С.340 Neutro для получения аристократического медного оттенка поверхности швов.</t>
  </si>
  <si>
    <t>«RUSTY»: ДОБАВКА ЦВЕТА «КРАСНЫЙ МЕТАЛЛИК» ДЛЯ STARLIKE
Добавляется в затирку гаммы STARLIKE С.340 Neutro для получения ультрасовременного металлизированного красного оттенка поверхности швов.</t>
  </si>
  <si>
    <t>«NIGHT VISION»: ФОТОЛЮМИНЕСЦЕНТНАЯ ДОБАВКА ДЛЯ STARLIKE
При добавлении в затирку гаммы STARLIKE светлых цветов, позволяет без изменения начального цвета получить швы, которые после воздействия дневного или искусственного освещения, излучают в темноте голубоватый свет в течение нескольких часов.</t>
  </si>
  <si>
    <t>ГИДРОИЗОЛЯЦИОННЫЕ МАТЕРИАЛЫ</t>
  </si>
  <si>
    <t>LITOKOL Hidroflex</t>
  </si>
  <si>
    <t>LITOKOL Elastocem Mono</t>
  </si>
  <si>
    <t>LITOKOL Coverflex</t>
  </si>
  <si>
    <t>LITOKOL Litoband</t>
  </si>
  <si>
    <t>LITOKOL Latexkol-м</t>
  </si>
  <si>
    <t>Латексная добавка на основе водной дисперсии синтетических смол. Применяется для разведения цементных затирочных смесей (LITOCHROM 1-6/3-15) вместо воды.</t>
  </si>
  <si>
    <t>LITOKOL Idrostuk-м</t>
  </si>
  <si>
    <t>Латексная добавка LATEXKOL-м,  предназначена для придания эластичности цементным клеевым смесям, повышения их стойкости к трещинообразованию при деформациях и повышения адгезии к основаниям.
LATEXKOL-м рекомендуется для использования в качестве добавки к следующим клеевым смеcям LITOKOL K17, LITOKOL X11, LITOPLUS K55.</t>
  </si>
  <si>
    <t>LITOKOL Litolast</t>
  </si>
  <si>
    <t>LITOKOL Litoclean</t>
  </si>
  <si>
    <t>LITOKOL Litonet</t>
  </si>
  <si>
    <t>Жидкое чистящее средство для выведения пятен и обезжиривания напольных и настенных керамических покрытий. Идеально подходит для очистки поверхности любых видов плитки (в том числе котто), керамогранита, керамики, стекломозаики, цемента, клинкера, натурального камня (как полированного, так и неполированного).</t>
  </si>
  <si>
    <t>5кг.</t>
  </si>
  <si>
    <t>1кг.</t>
  </si>
  <si>
    <t>0,5кг</t>
  </si>
  <si>
    <t>20кг.</t>
  </si>
  <si>
    <t>C 10 Серая</t>
  </si>
  <si>
    <t>C 10 Серая, С 30 жемч. -серая</t>
  </si>
  <si>
    <t>C 40 Антрацит</t>
  </si>
  <si>
    <t>C.00 белая, C.10 серая, C.20 светло-серая, C.30 жемч.-серая,C.60 багама беж</t>
  </si>
  <si>
    <t>C.00 белая, C.10 серая, C.20 светло-серая, C.30 жемч.-серая, C.50 жасмин, C.60 багама беж,C.130 песочная</t>
  </si>
  <si>
    <t>C.40 антрацит,С.70 светло-розовый ,C.80 коричневый/карамель  C.90 красно-коричневый/терракота, С.140 светло-коричневый</t>
  </si>
  <si>
    <t>C.00 белая, C.10 серая, C.20 светло-серая, C.30 жемч.-серая, C.50 светло-бежевый/жасмин, C.60 бежевый/багама ,С.70 светло-розовый , С.100светло-зеленый/мята , C/120 светло-голубой /крокус , C.130 песочная , C/180 розовый фламинго ,  C.210 персик, С.480 ваниль</t>
  </si>
  <si>
    <t>C.80 карамель,C.140 св.коричневая</t>
  </si>
  <si>
    <t>С.110 голубой , C.600 турмалин , C.610 гиада , C/640 желтый , C.650 аметист</t>
  </si>
  <si>
    <t>C.40 антрацит, C.90 красно-коричневый/терракота, C.200 венге,C.330 киви, C.470черный, C.490 коралл, C.500 красный кирпич, C.510 охра</t>
  </si>
  <si>
    <t>C.190 васильковая,C.620 синяя ночь, С.630 красный чили ,C.660 небесно-синий</t>
  </si>
  <si>
    <t>2кг.</t>
  </si>
  <si>
    <t xml:space="preserve">С.220 св.-серый, С.240 черный,  С.250 бежевый,С.270 белый, С.280 серый, С.290 св.-бежев., С.300 коричн., С.310 титановый, C.420 мокко, С.340 (нейтральный), С.480 серебристо-серый , С.490 серо-бежевый                                                                                         </t>
  </si>
  <si>
    <t>С.470 абсолютно белый,С.350 кристалл</t>
  </si>
  <si>
    <t>С.230 св.-розовый, С.260 синий, С.360 баклажан, С.370 цикламен, C.380 сиреневый, С.390 св.-голубой, C.400 бирюза, C.410 дынный, С.430 лимонный, C.440 лайм, C.450 красный, C.460 оранжевый</t>
  </si>
  <si>
    <t>2,5кг.</t>
  </si>
  <si>
    <t>Самовыравнивающаяся смесь на цементной основе для выравнивания горизонтальных оснований слоем от 1 до 5 мм, для внутренних работ.</t>
  </si>
  <si>
    <t>Cамовыравнивающаяся смесь на цементной основе для выравнивания горизонтальных оснований слоем от 3 до 30 мм. Для внутренних и наружных работ.</t>
  </si>
  <si>
    <t xml:space="preserve">Однокомпонентный эластичный гидроизоляционный состав на основе цемента предназначен для гидроизоляции цементных и бетонных оснований и конструкций: террасы, балконы, бассейны, подвалы, фундаменты, ванные комнаты и др. Для внутренних и наружных работ. </t>
  </si>
  <si>
    <t>Водоотталкивающая пропитка  (гидрофобизатор) для защитной водоотталкивающей обработки межплиточных швов, затертых цементными затирками, а также строительных поверхностей средней и высокой пористости.</t>
  </si>
  <si>
    <t>Чистящий концентрированный порошок на основе органической кислоты для очистки напольной и настенной облицовки из керамической плитки и керамогранита от: цементных и известковых пятен, остатков цементного клея или затирки, в том числе цветной, белого налёта с поверхности швов.</t>
  </si>
  <si>
    <t>Эпоксидная кислотостойкая двухкомпонентная затирочная смесь для заполнения межплиточных швов шириной шириной от 3 до 10 мм для кислотостойкой затирки швов шириной от 3 до 10 мм при наружных и внутренних напольных и настенных облицовках из любого вида керамической плитки, натурального камня.</t>
  </si>
  <si>
    <t>упак.</t>
  </si>
  <si>
    <t>Размер 6 / 40мм (упаковка 200шт.)</t>
  </si>
  <si>
    <t>Дюбель с шурупом</t>
  </si>
  <si>
    <t>Шуруп для крепления ГКЛ, ГКЛВ, ГКЛВО 3,5/35мм  (упаковка 1000шт.)</t>
  </si>
  <si>
    <t>Шуруп для крепления ГКЛ, ГКЛВ, ГКЛВО 3,5/25мм (упаковка 1000шт.)</t>
  </si>
  <si>
    <t>Шуруп самонарезающий прокалывающий</t>
  </si>
  <si>
    <t>КРЕПЕЖНЫЕ ИЗДЕЛИЯ</t>
  </si>
  <si>
    <t>меш</t>
  </si>
  <si>
    <t>белыйФугенбунт» мешок 5 кгдля керамической плитки: белый                                                                                                                                                                                                                                                                                                                 базальт,  светло коричневый.тёмно-серый. базальт. светло-коричневый.карамель. манхеттен.багама. жасмин анемон .крокус.минт.серый .тёмно -коричневый</t>
  </si>
  <si>
    <t>КНАУФ Фугенбунт</t>
  </si>
  <si>
    <t xml:space="preserve">ЗАТИРКА ДЛЯ ШВОВ </t>
  </si>
  <si>
    <t>ведр</t>
  </si>
  <si>
    <t>Гидроизоляция КНАУФ-Флэхендихт ведро 5 кг для внутренних работ на латексной основе</t>
  </si>
  <si>
    <t>КНАУФ Флэхендихт</t>
  </si>
  <si>
    <t>Грунтовка для цементных штукатурок КНАУФ-Изогрунд ведро 15 кг</t>
  </si>
  <si>
    <t>КНАУФ Изогрунд</t>
  </si>
  <si>
    <t>Грунтовка универсальная КНАУФ-Тифенгрунд ведро 10 кг</t>
  </si>
  <si>
    <t xml:space="preserve"> КНАУФ Тифенгрунд</t>
  </si>
  <si>
    <t>Грунтовка адгезионная Feidal Бетоконтакт ведро 20 кг</t>
  </si>
  <si>
    <t>Feidal Бетоконтакт</t>
  </si>
  <si>
    <t>Грунтовка адгезионная КНАУФ-Бетоконтакт ведро 20 кг</t>
  </si>
  <si>
    <t>КНАУФ Бетоконтакт</t>
  </si>
  <si>
    <t>Грунтовка для гипсовых стяжек и штукатурок КНАУФ-Грундирмиттель ведро 15 кг</t>
  </si>
  <si>
    <t>КНАУФ Грундирмиттель</t>
  </si>
  <si>
    <t>Грунтовка для штукатурки Ротбанд КНАУФ-Ротбанд-Грунд ведро 15 кг</t>
  </si>
  <si>
    <t>КНАУФ Ротбанд-Грунд</t>
  </si>
  <si>
    <t>Стяжка цементная легкая КНАУФ-Убо мешок 25 кг</t>
  </si>
  <si>
    <t>КНАУФ Убо</t>
  </si>
  <si>
    <t>СТЯЖКИ</t>
  </si>
  <si>
    <t>Клей гипсовый монтажный КНАУФ-Перлфикс мешок 30 кг</t>
  </si>
  <si>
    <t>КНАУФ Перлфикс</t>
  </si>
  <si>
    <t>Клей плиточный быстротвердеющий КНАУФ-Шнельклебер мешок 25 кг</t>
  </si>
  <si>
    <t>КНАУФ Шнельклебер</t>
  </si>
  <si>
    <t>Клей плиточный КНАУФ-Мрамор мешок 25 кг</t>
  </si>
  <si>
    <t xml:space="preserve"> КНАУФ Мрамор</t>
  </si>
  <si>
    <t>Клей плиточный эластичный КНАУФ-Флекс мешок 25 кг</t>
  </si>
  <si>
    <t>КНАУФ Флекс</t>
  </si>
  <si>
    <t>Клей плиточный усиленный КНАУФ-Флизен Плюс мешок 25 кг</t>
  </si>
  <si>
    <t>КНАУФ Флизен Плюс</t>
  </si>
  <si>
    <t>Клей плиточный КНАУФ-Флизен 25 мешок</t>
  </si>
  <si>
    <t>КНАУФ Флизен</t>
  </si>
  <si>
    <t xml:space="preserve">КЛЕИ </t>
  </si>
  <si>
    <t>Смесь для тонкошовной кладки блоков КНАУФ-Биндер мешок 25 кг</t>
  </si>
  <si>
    <t>КНАУФ Биндер</t>
  </si>
  <si>
    <t>Смесь кладочная теплоизоляционная КНАУФ-ЛМ 21 мешок 20 кг</t>
  </si>
  <si>
    <t>КНАУФ ЛМ 21</t>
  </si>
  <si>
    <t>Смесь цементная универсальная КНАУФ-Коттеджная мешок 25 кг</t>
  </si>
  <si>
    <t>КНАУФ Коттеджная</t>
  </si>
  <si>
    <t>СМЕСИ КЛАДОЧНЫЕ</t>
  </si>
  <si>
    <t>КНАУФ Мульти-финиш паста – готовая шпаклевочная смесь на основе полимерной дисперсии мешок 20 кг</t>
  </si>
  <si>
    <t>КНАУФ Мульти-финиш паста</t>
  </si>
  <si>
    <t>Шпаклевка готовая финишная КНАУФ Ротбанд-Паста ведро 20 кг</t>
  </si>
  <si>
    <t>КНАУФ Ротбанд-Паста</t>
  </si>
  <si>
    <t>Шпаклевка КНАУФ-Мульти-финиш - сухая смесь на основе цемента с заполнителем и полимерными добавками мешок 25 кг</t>
  </si>
  <si>
    <t>КНАУФ Мульти-финиш</t>
  </si>
  <si>
    <t>Шпаклевка гипсовая финишная КНАУФ Мульти-Финиш мешок 25 кг</t>
  </si>
  <si>
    <t>КНАУФ Мульти-Финиш</t>
  </si>
  <si>
    <t>Шпаклевка гипсовая финишная КНАУФ Ротбанд-Финиш мешок 25 кг</t>
  </si>
  <si>
    <t>КНАУФ Ротбанд-Финиш</t>
  </si>
  <si>
    <t>Шпаклевка гипсовая высокопрочная КНАУФ-Унифлотт мешок 25 кг</t>
  </si>
  <si>
    <t>КНАУФ Унифлотт</t>
  </si>
  <si>
    <t>Шпаклевка гипсовая КНАУФ-Фуген ГВ мешок 25 кг</t>
  </si>
  <si>
    <t>КНАУФ Фуген ГВ</t>
  </si>
  <si>
    <t>Шпаклевка гипсовая влагостойкая КНАУФ-Фуген-гидро мешок 25 кг</t>
  </si>
  <si>
    <t>КНАУФ Фуген-гидро</t>
  </si>
  <si>
    <t>Шпаклевка гипсовая универсальная КНАУФ-Фуген мешок 25 кг</t>
  </si>
  <si>
    <t>КНАУФ Фуген</t>
  </si>
  <si>
    <t>КНАУФ ШПАКЛЕВКИ</t>
  </si>
  <si>
    <t>Штукатурка цементная для обрызга адгезионная КНАУФ-Адгезив мешок 25 кг</t>
  </si>
  <si>
    <t>КНАУФ Адгезив</t>
  </si>
  <si>
    <t>Штукатурно-клеевая смесь КНАУФ-Севенер мешок 25 кг</t>
  </si>
  <si>
    <t>КНАУФ Севенер</t>
  </si>
  <si>
    <t>Штукатурка цементная цокольная КНАУФ- Зокельпутц мешок 25 кг</t>
  </si>
  <si>
    <t xml:space="preserve">КНАУФ Зокельпутц </t>
  </si>
  <si>
    <t>Штукатурка цементная теплоизоляционнаяфасадная КНАУФ-Грюнбанд мешок 25 кг</t>
  </si>
  <si>
    <t>КНАУФ Грюнбанд</t>
  </si>
  <si>
    <t>Штукатурка гипсовая машинного нанесения КНАУФ-МП 75 мешок 30 кг</t>
  </si>
  <si>
    <t>КНАУФ МП 75</t>
  </si>
  <si>
    <t>Штукатурка гипсовая универсальная Ротбанд 30 кг</t>
  </si>
  <si>
    <t xml:space="preserve"> Ротбанд</t>
  </si>
  <si>
    <t>КНАУФ ШТУКАТУРКИ</t>
  </si>
  <si>
    <t>ПОГ.М</t>
  </si>
  <si>
    <t>60 / 27 / 3000 / 0,6 (вес 0,54кг/п.м.)</t>
  </si>
  <si>
    <t>КНАУФ профиль потолочный (ПП)</t>
  </si>
  <si>
    <t>100 / 50 / 3000, 4000 / 0,6мм (вес 0,90кг/п.м.)</t>
  </si>
  <si>
    <t>75 / 50 / 3000, 4000 / 0,6мм (вес 0,79кг/п.м.)</t>
  </si>
  <si>
    <t>65 / 50 / 3000, 4000 / 0,6мм (вес 0,75кг/п.м.)</t>
  </si>
  <si>
    <t>50 / 50 / 3000, 4000 / 0,6мм (вес 0,68кг/п.м.)</t>
  </si>
  <si>
    <t>КНАУФ профиль     стоечный (ПС)</t>
  </si>
  <si>
    <t>100 / 40 / 0,6мм (вес 0,79кг/п.м.)</t>
  </si>
  <si>
    <t>75 / 40 / 0,6мм (вес 0,68кг/п.м.)</t>
  </si>
  <si>
    <t>65 / 40 / 0,6мм (вес 0,64кг/п.м.)</t>
  </si>
  <si>
    <t>50 / 40 / 0,6мм (вес 0,57кг/п.м.)</t>
  </si>
  <si>
    <t>28 / 27 / 0,6мм (вес 0,36кг/п.м.)</t>
  </si>
  <si>
    <t>КНАУФ профиль направляющий (ПН)</t>
  </si>
  <si>
    <t>КНАУФ ПРОФИЛЬ</t>
  </si>
  <si>
    <t>м2</t>
  </si>
  <si>
    <t>KNAUF Cleaneo Akustik 8 / 15 / 20 Streuloch Рассеянная перфорация R</t>
  </si>
  <si>
    <t>KNAUF Cleaneo Akustik 8 / 18  Quadrat Прямая квадратная перфорация Q</t>
  </si>
  <si>
    <t>KNAUF Cleaneo Akustik 12 / 20 / 66 R Смешанная круглая перфорация R</t>
  </si>
  <si>
    <t>Потолки КНАУФ</t>
  </si>
  <si>
    <t>Плиты перфорированные гипсокартонные звукопоглощающие</t>
  </si>
  <si>
    <t>КНАУФ Акустика</t>
  </si>
  <si>
    <t>ПГПВ пазогребневая гипсовая плита влагостойкая  667*500*100мм</t>
  </si>
  <si>
    <t>ПГПВ пазогребневая гипсовая плита влагостойкая  667*500*80мм</t>
  </si>
  <si>
    <t>ПГП пазогребневая гипсовая плита 667*500*100мм</t>
  </si>
  <si>
    <t>ПГП пазогребневая гипсовая плита 667*500*80мм</t>
  </si>
  <si>
    <t>КНАУФ Гипсоплита</t>
  </si>
  <si>
    <t>АКВАПАНЕЛЬ наружная, внутренняя2400*900*12,5мм</t>
  </si>
  <si>
    <t>АКВАПАНЕЛЬ  цементная плита</t>
  </si>
  <si>
    <t>ГВЛВ ПК DIY - Суперлист влагостойкий малоформатный 1200*1200*10мм (упаковка 70 листов, вес 12,05кг/м2)</t>
  </si>
  <si>
    <t>ГВЛВ ФК - Суперлист влагостойкий 2500*1200*12,5мм (упаковка 40 листов, вес 15,05кг/м2)</t>
  </si>
  <si>
    <t>ГВЛВ ФК - Суперлист влагостойкий 2500*1200*10мм (упаковка 50 листов, вес 12,05кг/м2)</t>
  </si>
  <si>
    <t>ЭП  Элемент пола 1200*600*20мм (упаковка 98 листов, 24,5кг/м2)</t>
  </si>
  <si>
    <t>КНАУФ Суперлист      (ГВЛВ)</t>
  </si>
  <si>
    <t>ГКЛО А УК 2500Х1200Х12,5 (52) б/пл</t>
  </si>
  <si>
    <t>ГКЛВ А УК 2500*1200*9,5 (упаковка 68листов, вес 7,4кг/м2)</t>
  </si>
  <si>
    <t>ГКЛВ УК 2500*1200*12,5 (упаковка52листа, вес 10кг/м2)</t>
  </si>
  <si>
    <t>ГКЛ УК 2500*1200*9,5мм (упаковка 68 листов, вес 7,3кг/м2)</t>
  </si>
  <si>
    <t>ГКЛ УК 500*1200*12,5мм (упаковка 52листа, вес 9,85кг/м2)</t>
  </si>
  <si>
    <t>КНАУФ лист                  (ГКЛ)</t>
  </si>
  <si>
    <t>КНАУФ ЛИСТ</t>
  </si>
  <si>
    <t>ЛАТЕКСНЫЕ ДОБАВКИ</t>
  </si>
  <si>
    <t>СПЕЦИАЛЬНЫЕ СРЕДСТВА</t>
  </si>
  <si>
    <t>ПЛИТОНИТ  Крестики</t>
  </si>
  <si>
    <t>СОПУТСТВУЮЩИЕ МАТЕРИАЛЫ</t>
  </si>
  <si>
    <t>Ускоритель твердения для цементно-песчаных растворов
Применяется для ускоренного набора прочности цементно-песчаных растворов. Позволяет увеличить прочность в возрасте 1-х суток нормального твердения на 30-50%. Обладает пластифицирующим и стабилизирующим (снижает расслоение раствора) эффектом. Также применяется для понижения температуры замерзания растворных смесей, что позволяет вести работы при температуре до -5°С.</t>
  </si>
  <si>
    <t>ПЛИТОНИТ АКТИВ Ускоритель</t>
  </si>
  <si>
    <t>Водоотталкивающий раствор для обработки поверхностей
Гидрофобизирующий водный раствор предназначен для поверхностной обработки строительных материалов при наружных и внутренних работах для придания водоотталкивающих свойств. Увеличивает морозостойкость покрытия, предотвращает появление высолов и грибковых образований по кирпичу, бетону, штукатурке, известняку, затирке, пенобетону, шиферу и другим строительным материалам. Также может использоваться в качестве гидрофобизирующей добавки в процессе приготовления кладочных и штукатурных растворов, улучшает технологические свойства растворной смеси.</t>
  </si>
  <si>
    <t>ПЛИТОНИТ АКТИВ ВодоПреграда</t>
  </si>
  <si>
    <t>Применяется для снижения расхода растворной смеси и длительного сохранения жизнеспособности растворной смеси. Обладает пластифицирующим и стабилизирующим (снижает расслоение раствора) эффектом. Улучшает обрабатываемость растворной смеси. Рекомендуется для приготовления 1-2 дневных растворов. Не снижает конечную прочность раствора.</t>
  </si>
  <si>
    <t>ПЛИТОНИТ АКТИВ СуперКладка</t>
  </si>
  <si>
    <t>Применяется для повышения технологичности штукатурных растворов при нанесении и разравнивании, снижения расхода и повышения их морозостойкости. Обладает пластифицирующим и стабилизирующим эффектом (снижает расслоение раствора). Улучшает обрабатываемость раствора после нанесения.</t>
  </si>
  <si>
    <t>ПЛИТОНИТ АКТИВ СуперСтена</t>
  </si>
  <si>
    <t>Суперпластификатор для самодельных цементно-песчаных стяжек
Применяется в качестве пластифицирующей и стабилизирующей (снижает расслоение раствора) добавки при изготовлении самодельных стяжек.</t>
  </si>
  <si>
    <t>ПЛИТОНИТ АКТИВ СуперСтяжка</t>
  </si>
  <si>
    <t>Противоморозная добавка для цементно-песчаных растворов применяется для понижения температуры замерзания бетонов и цементных немодифицированных растворов, что позволяет вести работы при температуре до -10°С. Обладает пластифицирующим и стабилизирующим (снижает расслоение раствора) эффектом, используется как ускоритель твердения и набора прочности при нормальной (+20°C±2) температуре. Улучшает технологичность и снижает трещинообразование самодельных растворов. Не вызывает образование высолов и коррозии арматуры. Возможно использование добавки совместно с некоторыми сухими строительными смесями ПЛИТОНИТ.</t>
  </si>
  <si>
    <t>ПЛИТОНИТ АКТИВ АнтиМороз</t>
  </si>
  <si>
    <t>Праймер на акрилатной основе для подготовки сложных поверхностей с низким водопоглощением для предварительной обработки сложных оснований с низкой впитывающей способностью (старая плитка, окрашенные поверхности, мозаичные и каменные полы, монолитного бетона, бетонных блоков, плит и перекрытий) перед проведением штукатурных или облицовочных работ, работ по устройству полов.</t>
  </si>
  <si>
    <t>ПЛИТОНИТ  Грунт Супер Контакт</t>
  </si>
  <si>
    <t>Праймер-концентрат глубокого проникновения для укрепления поверхности на акрилатной основе для внутренних и наружных работ для укрепления слабых, осыпающихся и мелящих старых покрытий, а также поверхностей, с которых смыли или механически удалили старую краску (бетон, волокнисто-цементные плиты, гипс, гипсокартонные панели и т.п.) перед выравниванием отделочными растворными смесями, облицовкой плиткой, оклейкой обоями и окрашиванием красками при проведении внутренних и наружных работ. Эффективно укрепляет поверхностные слои основания, повышая износостойкость, обеспыливает поверхность, снижает впитывающую способность основания.</t>
  </si>
  <si>
    <t>ПЛИТОНИТ  Грунт Упрочняющий</t>
  </si>
  <si>
    <t>Праймер-концентрат высокопроникающий на акрилатной основе для напольных работ, предназначена для грунтования полов на цементной и гипсовой основе перед применением ровнителей для полов на цементной и гипсовой основе с целью увеличения сцепления с основанием, снижения водопоглощения, преждевременного оттока воды из ровнителя и обеспыливания основания перед проведением внутренних и наружных работ. Обладает высокой степенью проникновения в основание, не образуя поверхностной пленки, что обеспечивает надежное связывание основы и наносимой смеси. Возможна также обработка стен и потолков перед применением штукатурных, шпаклевочных и клеевых смесей.</t>
  </si>
  <si>
    <t>ПЛИТОНИТ Грунт СуперПол</t>
  </si>
  <si>
    <t>Праймер-концентрат и добавка в сухие строительные смеси на акрилатной основе для внутренних и наружных работ Использование в качестве праймера. Предназначен для грунтования стен, полов и потолков на цементной и цементно-известковой основе, а также гипсокартонных листов перед применением растворных смесей на цементной и гипсовой основе, окраской и оклейкой обоями с целью снижения водопоглощения основы, преждевременного оттока воды и обеспыливания основания перед проведением внутренних и наружных работ.</t>
  </si>
  <si>
    <t>ПЛИТОНИТ  Грунт 2 Эластик</t>
  </si>
  <si>
    <t>ПЛИТОНИТ  Грунт 1</t>
  </si>
  <si>
    <t>Грунтовка на акрилатной основе для грунтования стен, полов и потолков на цементной и цементно-известковой основе, а также гипсокартонных листов перед применением растворных смесей на цементной и гипсовой основе, окраской и оклейкой обоями с целью снижения водопоглощения основы, преждевременного оттока воды и обеспыливания основания перед проведением внутренних и наружных работ. Готовый к применению.</t>
  </si>
  <si>
    <t>ПЛИТОНИТ Грунт Базовый</t>
  </si>
  <si>
    <t>ЦВЕТ: коричневая, тёмно-коричневая, салатовая, светло-коричневая, голубовато-серая, светло-голубая</t>
  </si>
  <si>
    <t>ЦВЕТ: синяя</t>
  </si>
  <si>
    <t>ЦВЕТ: розовая, черная</t>
  </si>
  <si>
    <t>ЦВЕТ : какао, мокрый асфальт, охра, светло-бежевая, темно-бежевая, светло-бежевая, бежевая, темно-серая, светло-серая, кремовая, фисташковая, светло-розовая</t>
  </si>
  <si>
    <r>
      <t xml:space="preserve">Эластичная затирка для швов до 15 мм, усиленная армирующими волокнами для затирки швов облицовочной настенной и напольной плитки из керамики, керамогранита, клинкера, мозаичной и стеклянной плитки, натурального и искусственного камня при внутренних и наружных работах. Ширина затирочного шва – до 15 мм. Температура поверхности в процессе эксплуатации – до +80°С. Наибольшая крупность зёрен заполнителя - 0,1 мм. </t>
    </r>
    <r>
      <rPr>
        <b/>
        <sz val="8"/>
        <color theme="1"/>
        <rFont val="Arial Narrow"/>
        <family val="2"/>
        <charset val="204"/>
      </rPr>
      <t>ЦВЕТ: белый, серый</t>
    </r>
  </si>
  <si>
    <t xml:space="preserve">COLORIT Premium </t>
  </si>
  <si>
    <t xml:space="preserve">Предназначена для затирки швов облицовочной напольной плитки из керамики, натурального и искусственного камня при внутренних и наружных работах. Ширина затирочного шва: 3 - 15 мм. Затирка обладает высокой подвижностью, что позволяет существенно повысить скорость работ и предотвратить образование пустот в межплиточных швах. Затирка обладает высокой прочностью на сжатие M100 и морозостойкостью F50.  </t>
  </si>
  <si>
    <t>Смесь предназначена для затирки швов облицовочной настенной и напольной плитки из керамики, натурального и искусственного камня при внутренних и наружных работах, толщина шва 1,5-6 мм. Низкое водопоглащение, гладкая поверхность шва, высокая пластичность, водо-и морозостойкость.</t>
  </si>
  <si>
    <t>ЗАТИРКА</t>
  </si>
  <si>
    <t>Ремонтный состав быстротвердеющий универсальный
Предназначен для ремонта и выравнивания вертикальных и горизонтальных поверхностей при производстве внутренних и наружных работ. Рекомендуемая толщина слоя при выравнивании от 10 до 50 мм. Температура покрытия в процессе эксплуатации до +70°С. Максимальная фракция наполнителя – 2,5 мм.</t>
  </si>
  <si>
    <t>ПЛИТОНИТ  РемСостав</t>
  </si>
  <si>
    <t>РЕМОНТНЫЕ СОСТАВЫ</t>
  </si>
  <si>
    <t>Тонкослойный ремонтный состав для выравнивания и подготовки поверхностей под нанесение гидроизоляции предназначен для ремонта и тонкослойного выравнивания вертикальных и горизонтальных поверхностей при производстве внутренних и наружных работ, в том числе под нанесение жестких и эластичных гидроизоляционных покрытий ПЛИТОНИТ АкваБарьер. Может быть использована при обустройстве конструкций, контактирующих с питьевой водой.</t>
  </si>
  <si>
    <t>ПЛИТОНИТ АкваБарьер ГидроШпаклевка</t>
  </si>
  <si>
    <t>Антикоррозионная грунтовка на минеральной основе для работ по восстановлению железобетонных конструкций предназначена для антикоррозионной защиты арматурной стали при проведении внутренних и наружных ремонтных работ по ремонту железобетонных конструкций. Так же используется в качестве адгезионного покрытия при строительстве новых и ремонте уже существующих зданий.</t>
  </si>
  <si>
    <t>ПЛИТОНИТ АкваБарьер АнтиКор</t>
  </si>
  <si>
    <t>Минеральная адгезионная грунтовка для ремонта бетона Предназначена для создания адгезионного промежуточного слоя между бетонным основанием и наносимыми гидроизоляционными или ремонтными составами ПЛИТОНИТ-АкваБарьер, а также с целью укрепления поверхностей.</t>
  </si>
  <si>
    <t>Легкая санирующая штукатурка для влажных и подверженных высолам стен предназначена для осушения и выравнивания стен из бетона, кирпича, газобетона, а также заделки стыков и отдельных неровностей бетонных и железобетонных плит в сухих, влажных помещениях и для наружных работ. Способствует удержанию солей внутри стены, создавая при этом водоотталкивающий поверхностный слой. Благодаря развитой микропористой структуре рекомендуется для осушения и реставрации влажных каменных, кирпичных или бетонных стен. Толщина слоя за одно нанесение – от 15 до 40 мм.</t>
  </si>
  <si>
    <t>ПЛИТОНИТ АкваБарьер Санер</t>
  </si>
  <si>
    <t>Гидроизоляционная лента предназначена для эластичного водонепроницаемого соединения деформационных и соединительных швов, стыков, углов а также герметизации водопроводных труб и сливных отверстий в полах бассейнов, душевых и ванных комнат, санузлах, резервуаров. Укладывается под облицовочное покрытие с применением гидроизоляционных составов ПЛИТОНИТ. Сопротивление давлению воды 2,5 Атм.</t>
  </si>
  <si>
    <t>ПЛИТОНИТ АкваБарьер ГидроЛента</t>
  </si>
  <si>
    <t>Ремонтный состав быстротвердеющий универсальный
Предназначен для ремонта и выравнивания вертикальных и горизонтальных поверхностей при производстве внутренних и наружных работ. Может использоваться для создания и ремонта наружных углов, заделки ступеней лестниц. Продукт имеет разрешение органов ГСЭН на контакт с питьевой водой. Марка по водонепроницаемости W8.</t>
  </si>
  <si>
    <t>ПЛИТОНИТ АкваБарьер ГидроРемонт</t>
  </si>
  <si>
    <t>Быстротвердеющая смесь на цементной основе для ликвидации протечек воды через трещины, отверстия, каверны и швы в бетонных конструкциях, металлических и пластиковых трубах городского водопровода. Также может применяться в качестве быстротвердеющего ремонтного состава для локального восстановления утраченных фрагментов бетонных конструкций. Продукт имеет разрешение органов ГСЭН на контакт с питьевой водой.
Водонепроницаемость через 1 час – W4, через 1 сутки – W8.</t>
  </si>
  <si>
    <t>ЦВЕТ: графит, коричневая, синяя</t>
  </si>
  <si>
    <t>ЦВЕТ: белый</t>
  </si>
  <si>
    <r>
      <t xml:space="preserve">Затирка для затирки межплиточных швов при облицовке настенной и напольной керамической, керамогранитной плиткой, плиткой из природного и искусственного камня при обустройстве бассейнов, террас, фасадных работах, а также в любых сухих и мокрых помещениях (ванные комнаты, подвальные помещения и т.п.). Рекомендуется для затирки межплиточных швов в помещениях с интенсивным хождением и эксплуатацией. Продукт имеет разрешение органов ГСЭН на контакт с питьевой водой. Ширина затирочного шва: 2-20 мм. Марка по водонепроницаемости W6. </t>
    </r>
    <r>
      <rPr>
        <b/>
        <sz val="8"/>
        <color theme="1"/>
        <rFont val="Arial Narrow"/>
        <family val="2"/>
        <charset val="204"/>
      </rPr>
      <t>ЦВЕТ: Серый</t>
    </r>
  </si>
  <si>
    <t>ПЛИТОНИТ АкваБарьер ГидроФуга (серая)</t>
  </si>
  <si>
    <t>Клей  для приклеивания: мозаичной, фарфоровой и стеклянной плитки, глазурованного клинкера (данный тип плиток «олимпийского стандарта» рекомендуется для бассейнов и резервуаров с водой); а также керамогранита, плитки из искусственного и натурального камня, керамической плитки на поверхности стен и полов из цементного, полимерного или цемент-полимерного гидроизоляционного покрытия, бетона, кирпича, гипсокартона, цементной штукатурки при проведении внутренних и наружных работах. Применяется для облицовки резервуаров с водой (бассейны, фонтаны и т.п.) и помещений с повышенной влажностью (душевые и ванные комнаты, баня и т.п.). Применение комплекса специальных добавок в составе данного клея повышает водостойкость, стойкость к хлорированной воде, а также защищает от образования известковых высолов.</t>
  </si>
  <si>
    <t>Двухкомпонентная эластичная гидроизоляция для внутренних и наружных работ
Предназначена для защиты и ремонта вертикальных и горизонтальных конструкций из бетона, железобетона, кирпича от действия грунтовых, дождевых вод и препятствию фильтрации влаги через конструкцию при службе в воде. Применяется для гидроизоляции конструкций подверженных динамическим и статическим нагрузкам: террас, балконов, элементов зданий, находящихся ниже уровня земли и т.п.; сборных и монолитных бассейнов, резервуаров для воды хозяйственного назначения глубиной до 60 м; оштукатуренных и бетонных поверхностей с нитевидными трещинами, образующимися при усадке. Продукт имеет разрешение органов ГСЭН на контакт с питьевой водой. Марка по водонепроницаемости W6. Толщина слоя нанесения от 1 до 3 мм. Максимальная толщина слоя за одно нанесение - 2 мм.</t>
  </si>
  <si>
    <t>ПЛИТОНИТ АкваБарьер ГидроЭласт 2К</t>
  </si>
  <si>
    <t>Эластичная гидроизоляционная мастика на полимерной основе для внутренних работ. Мастика предназначена для устройства сплошной бесшовной гидроизоляции строительных конструкций и сооружений внутри зданий (душевые, ванные, туалеты, прачечные и т.д.) перед производством облицовочных работ. Применяется для работ по бетону, штукатурке, кирпичной кладке, для защиты гипсокартона и гипсовых штукатурок во влажных помещениях. Возможно использование в системе полов с подогревом. Рекомендуется для заполнения стыковых зазоров (мест выхода водопроводных труб, угловых соединений строительных конструкций и др.), не подверженных значительным динамическим нагрузкам. Минимальная общая толщина гидроизоляционного покрытия: для пола – 0,8-1,0 мм, для стен – 0,5-0,8 мм. Рекомендованная толщина одного слоя 0,5-1,0 мм.</t>
  </si>
  <si>
    <t>ПЛИТОНИТ АкваБарьер ГидроЭласт</t>
  </si>
  <si>
    <t>Гидроизоляционный быстротвердеющий ровнитель для толстослойного выравнивания и гидроизоляции бетонных оснований. Предназначен для одновременного толстослойного выравнивания бетонных полов, монолитных цементных стяжек и защиты от действия грунтовых, дождевых вод и препятствию фильтрации влаги через конструкцию при службе в воде. Применяется также в качестве основы для нанесения самовыравнивающихся смесей ПЛИТОНИТ и использования в системе «теплый пол» при проведении внутренних и наружных работ. Продукт имеет разрешение органов ГСЭН на контакт с питьевой водой. Рекомендуемая минимальная толщина слоя от 20 мм. Максимальная толщина слоя нанесения – 50 мм. Марка по водонепроницаемости W8.</t>
  </si>
  <si>
    <t>ПЛИТОНИТ АкваБарьер ГидроПол</t>
  </si>
  <si>
    <t>Тонкослойная гидроизоляция на цементной основе для внутренних и наружных работ предназначена для защиты и ремонта вертикальных и горизонтальных конструкций из бетона, железобетона, кирпича от действия грунтовых, дождевых вод и препятствию фильтрации влаги через конструкцию при службе в воде. Применяется для гидроизоляции подвальных помещений, цокольных этажей, бассейнов, ванных комнат, отмосток, фундамента и т.п. Продукт имеет разрешение органов ГСЭН на контакт с питьевой водой. Рекомендуемая толщина одного слоя нанесения – от 2 до 3 мм. Марка по водонепроницаемости W2.</t>
  </si>
  <si>
    <t>ПЛИТОНИТ АкваБарьер ГидроСтена</t>
  </si>
  <si>
    <t>Раствор для ремонта и восстановления кладочных швов, сколов, штукатурного слоя внешних стен печей, каминов и дымоходов из глиняных кирпичей при проведении внутренних и наружных работ.</t>
  </si>
  <si>
    <t>ПЛИТОНИТ- СуперКамин ТермоРемонт</t>
  </si>
  <si>
    <t>Раствор для кладки внешних стен печей, каминов и дымоходов из глиняных кирпичей внутри помещений. Обладает высокой технологичностью и водоудерживающей способностью, а также влагостойкостью, трещиностойкостью и низким расходом материала.
Рекомендуемая толщина кладочного шва - 4-6 мм. Максимальная толщина кладочного шва - 15 мм. Максимальная фракция наполнителя – 2,5 мм.</t>
  </si>
  <si>
    <t>Раствор с армирующими термостойкими волокнами для кладки огнеупорных кирпичей, оштукатуривания и ремонта печей, заливки монолитных топочных камер, каминов и дымоходов. Обладает высокой технологичностью и водоудерживающей способностью, а также водостойкостью, трещиностойкостью и низким расходом материала. Максимальная фракция наполнителя – 1,2 мм. Рекомендуемая толщина кладочного шва 3-4 мм. Толщина штукатурного слоя за одно нанесение - до 10 мм.</t>
  </si>
  <si>
    <t>Термостойкий клей с армирующими волокнами для облицовки печей и каминов облицовочной плиткой из керамики, керамогранита, натурального и искусственного камня при отделке кирпичных поверхностей печей, каминов и бетонных оснований, подверженных температурному воздействию внутри помещений. Может также применяться в качестве шпаклевки и затирки для швов между плитками на основаниях, подверженных воздействию температуры.</t>
  </si>
  <si>
    <t>ПЛИТОНИТ СуперКамин ТермоКлей (Вт)</t>
  </si>
  <si>
    <t>МАТЕРИАЛЫ ДЛЯ ПЕЧЕЙ И КАМИНОВ</t>
  </si>
  <si>
    <t>Штукатурка на гипсовой основе для грубого выравнивания стен из бетона, кирпича, пено и газобетона, ЦСП, ГВП а также заделки стыков и отдельных неровностей бетонных и железобетонных плит в помещениях с нормальной влажностью, ручным и машинным способом. Толщина слоя выравнивания за одно нанесение от 2 до 50 мм.</t>
  </si>
  <si>
    <t>ПЛИТОНИТ  ГТ</t>
  </si>
  <si>
    <t>Легкая толстослойная штукатурка на цементной основе для выравнивания стен из бетона, газобетона, штукатурок на цементно-известковой основе, а также из кирпича и газобетона при проведении внутренних и наружных работ. Используется в качестве теплоизолирующей прослойки в общей системе отделки зданий, содержит легкий наполнитель для дополнительного утепления и повышения звукоизолирующей способности.
Толщина слоя выравнивания – от 10 до 40 мм. Максимальная фракция наполнителя – 2,5 мм.</t>
  </si>
  <si>
    <t>Штукатурка на цементной основе с армирующими волокнами и повышенными водоотталкивающими свойствами для грубого выравнивания стен из бетона, кирпича, газобетона, а также заделки стыков и отдельных неровностей бетонных и железобетонных плит в сухих, влажных помещениях и для наружных работ. 
Толщина слоя за одно нанесение – от 5 до 30 мм.</t>
  </si>
  <si>
    <t>ПЛИТОНИТ  Т1+</t>
  </si>
  <si>
    <t>Штукатурка на цементной основе для грубого выравнивания стен из бетона, кирпича, газобетона, а также заделки стыков и отдельных неровностей бетонных и железобетонных плит в сухих, влажных помещениях и для наружных работ. Максимальная фракция заполнителя – 2,5 мм. Толщина слоя за одно нанесение – от 5 до 30 мм.</t>
  </si>
  <si>
    <t>ПЛИТОНИТ  Т1</t>
  </si>
  <si>
    <t>Штукатурка тонкослойная на цементной основе для выравнивания стен из бетона, газобетона, штукатурок на цементно-известковой основе и отдельных неровностей на потолках в сухих, влажных помещениях при производстве внутренних и наружных работ. Максимальная фракция заполнителя – 0,63 мм. Толщина слоя при выравнивании за одно нанесение от 5 до 10 мм.</t>
  </si>
  <si>
    <t>ПЛИТОНИТ      Т</t>
  </si>
  <si>
    <t>ШТУКАТУРКИ</t>
  </si>
  <si>
    <t>Многофункциональная шпаклевка на гипсовой основе для финишного выравнивания, ремонта и монтажа, заделки стыков гипсокартонных листов без использования армирующей сетки, выравнивания стен и потолков из бетона, штукатурок на гипсовой и цементной основе, гипсокартонных листов в сухих помещениях. Также применяется в качестве монтажного клеевого раствора для крепления пазогребневых гипсовых плит, блоков из пено- и газобетона, гипсокартонных листов, потолочной плитки, для заделки сколов, выбоин.</t>
  </si>
  <si>
    <t>ПЛИТОНИТ  МастерГипс</t>
  </si>
  <si>
    <t>Финишная шпаклевка на полимерно-клеевом связующем для выравнивания стен и потолков из бетона, штукатурок на гипсовой и цементной основе, гипсокартонных листов, деревянных оснований и заполнении швов гипсокартонных листов в сухих помещениях. Толщина слоя за одно нанесение: при сплошном выравнивании до 3 мм; при частичном выравнивании до 5 мм. Расход при выравнивание 0,9-1,0кг/м2 при слое 1мм. Расход при заполнение швов гипсокартона 0,1-0,2кг/м2 при слое 1мм .</t>
  </si>
  <si>
    <t>ПЛИТОНИТ  Кп (белая)</t>
  </si>
  <si>
    <t xml:space="preserve"> Кф (серая)</t>
  </si>
  <si>
    <t>Шпаклевка фасадная с армирующими волокнами для выравнивания стен и потолков из бетона и штукатурок на цементной и цементно-известковой основе. Сверхнизкое водопоглощение и морозостойкость, устойчива к неблагоприяятным условиям эксплуатации. Максимальная толщина слоя за одно нанесение 5 мм. Расход 1,0-1,1кг/м2 при слое 1мм.</t>
  </si>
  <si>
    <t>ПЛИТОНИТ  Кф (белая)</t>
  </si>
  <si>
    <t>Шпаклевка на цементной основе для выравнивания стен и потолков из бетона и штукатурок на цементной и цементно-известковой основе при проведении внутренних и наружных работ. Максимальная толщина слоя за одно нанесение - 5 мм. Расход 1,0-1,1кг/м2 при слое 1мм.</t>
  </si>
  <si>
    <t>ПЛИТОНИТ     К          (белая)</t>
  </si>
  <si>
    <t>ШПАКЛЕВКИ</t>
  </si>
  <si>
    <t>Цветная кладочная смесь для керамического, клинкерного и силикатного кирпича  для одновременной кладки и расшивки швов при возведении фасадов и перегородок внутри и снаружи зданий. Ширина кладочного шва: 5 - 15 мм.</t>
  </si>
  <si>
    <t>ПЛИТОНИТ  Цветная Кладка</t>
  </si>
  <si>
    <t>Многофункциональная кладочная смесь на цементной основе для укладки блоков и плит из ячеистого бетона, газобетона, пенобетона, при производстве внутренних и наружных работ. Может применяться для выравнивания поверхности стен и потолков из ячеистого бетона.</t>
  </si>
  <si>
    <t>ПЛИТОНИТ  Мастер Кладки</t>
  </si>
  <si>
    <t>КЛАДОЧНЫЕ И МОНТАЖНЫЕ РАСТВОРЫ</t>
  </si>
  <si>
    <t>Ровнитель профессиональный быстротвердеющий самовыравнивающийся для выравнивания бетонных полов и монолитных цементных стяжек, под нанесение эпоксидных полов, укладку гомогенного линолеума и выстилающих покрытий, при проведении внутренних и наружных работ. Рекомендуемая толщина слоя при выравнивании – от 2 до 20 мм, в углублениях – до 30 мм. Допускается эксплуатация выровненной поверхности без дополнительных напольных покрытий, а также окраска специальными красками по бетону. Расход 1,5-1,6кг/м2 при слое 1мм. Прочность на сжатие (28 суток) 25МПа.</t>
  </si>
  <si>
    <t>Ровнитель высокопрочный профессиональный для грубого выравнивания полов в бытовых и промышленных помещениях для внутренних и наружных работ для выравнивания нижележащего слоя, укрытия трубопроводов, создания уклона на перекрытиях, создания жесткой корки и распределение нагрузок под покрытие, укладываемое по тепло- или звукоизоляционному слою. В качестве основания может быть грунт, песок (на первых этажах) и плиты перекрытия (на верхних этажах). Допускается эксплуатация выровненной поверхности без дополнительных напольных покрытий, а также окраска специальными красками по бетону. Выровненную поверхность можно использовать в качестве цементно-песчаного покрытия в помещениях с движением транспортных средств на резиновом ходу. Рекомендуемая толщина слоя 20-100 мм. Расход 1,5-1,6кг/м2 при слое 1мм. Прочность на сжатие (28 суток) 40МПа.</t>
  </si>
  <si>
    <t>ПЛИТОНИТ Р200</t>
  </si>
  <si>
    <t>Ровнитель быстротвердеющий самовыравнивающийся на полимерно-гипсовой основе для бетонных полов для выравнивания и корректирования бетонных полов и монолитных цементных и полимер-гипсовых стяжек, внутри сухих и влажных жилых и офисных помещений ручным и машинным способом нанесения, под укладку напольной керамической плитки, выстилающих покрытий, паркета и использования в системе «теплый пол». Возможна эксплуатация во влажных помещениях. Рекомендуемая толщина слоя выравнивания от 2 до 20 мм. Расход 1,6-1,8кг/м2 при слое 1мм. Прочность на сжатие (7 суток) 15МПа.</t>
  </si>
  <si>
    <t>ПЛИТОНИТ ГР3</t>
  </si>
  <si>
    <t>Ровнитель быстротвердеющий со свойством самовыравнивания на полимерно-гипсовой основе для ручного и машинного нанесения для внутренних работ  для выравнивания и корректирования бетонных полов и монолитных цементных стяжек внутри сухих и влажных помещений. Возможна эксплуатация во влажных помещениях. Толщина слоя выравнивания от 10 мм. Расход 1,6-1,8кг/м2 при слое 1мм. Прочность на сжатие (7 суток) 20МПа.</t>
  </si>
  <si>
    <t>ПЛИТОНИТ  ГР1</t>
  </si>
  <si>
    <t>Ровнитель быстротвердеющий со свойством самовыравнивания на основе минерального вяжущего для ручного и машинного выравнивания и корректирования бетонных полов и монолитных цементных стяжек внутри сухих и влажных помещений слоем от 5 до 80 мм (в углублениях до 100 мм) . Безусадочность и трещиностойкость, возможность хождения через 3 часа. Расход 1,5-1,6кг/м2 при слое 1мм . Прочность на сжатие (28 суток) 12,5МПа.</t>
  </si>
  <si>
    <t>ПЛИТОНИТ  Easy Floor</t>
  </si>
  <si>
    <t>Ровнитель быстротвердеющий самовыравнивающийся на минеральной основе для выравнивания и корректирования бетонных полов и монолитных цементных и полимер-гипсовых стяжек, внутри сухих и влажных жилых и офисных  помещений  ручным и машинным способом нанесения  слоем от 5 до 80 мм (в углублениях до 100 мм). Безусадочность и трещиностойкость, возможность хождения через 3 часа.  Расход 1,5-1,6кг/м2 при слое 1мм. Прочность на сжатие (28 суток) 15МПа.</t>
  </si>
  <si>
    <t>ПЛИТОНИТ  Universal</t>
  </si>
  <si>
    <t>Ровнитель быстротвердеющий самовыравнивающийся с повышенной растекаемостью для выравнивания и корректирования бетонных полов и монолитных цементных стяжек, внутри жилых и офисных помещений. Рекомендуемая толщина слоя при выравнивании от 1 до 7 мм.   Расход 1,5-1,6кг/м2 при слое 1мм. Прочность на сжатие (28 суток) 15МПа.</t>
  </si>
  <si>
    <t>ПЛИТОНИТ  Р3</t>
  </si>
  <si>
    <t>Ровнитель самовыравнивающийся для для ручного и машинного выравнивания и корректирования бетонных полов и монолитных цементных стяжек внутри жилых и офисных помещений . Рекомендуемая толщина слоя при выравнивании от 2 до 20 мм, в углублениях до 30 мм. Расход 1,8-2,0кг/м2 при слое 1мм. Прочность на сжатие (28 суток) 20МПа.</t>
  </si>
  <si>
    <t>ПЛИТОНИТ  Р2</t>
  </si>
  <si>
    <t>Ровнитель легкий с низким расходом для грубого выравнивания бетонных полов и монолитных цементных стяжек в качестве основы для нанесения самовыравнивающихся смесей, использования в системе «теплый пол» при проведении внутренних работ. Рекомендуемая толщина слоя 20-100 мм. Расход 1,2-1,3кг/м2 при слое 1мм. Прочность на сжатие (28 суток) 15МПа.</t>
  </si>
  <si>
    <t>ПЛИТОНИТ  Р1 легкий</t>
  </si>
  <si>
    <t>Ровнитель высокопрочный с армирующими волокнами для грубого выравнивания бетонных полов и монолитных цементных стяжек, использования в системе «теплый пол» при проведении внутренних и наружных работ. Рекомендуемая толщина слоя 10-50 мм, в углублениях до 80 мм. Допускается эксплуатация выровненной поверхности без дополнительных напольных покрытий, а также окраска специальными красками по бетону. Расход 1,8-2,0кг/м2 при слое 1мм. Прочность на сжатие (28 суток) 30МПа.</t>
  </si>
  <si>
    <t>ПЛИТОНИТ  Р1</t>
  </si>
  <si>
    <t>Многофункциональный высокоподвижный клей-затирка для напольной плитки из керамики, керамогранита, натурального и искусственного камня</t>
  </si>
  <si>
    <t>Плитонит        В суперпол</t>
  </si>
  <si>
    <t xml:space="preserve">Клей БЫСТРОТВЕРДЕЮЩИЙ для всех типов облицовочной керамической, керамогранитной и клинкерной плитки, плитки из натурального и искусственного камня при проведении внутренних и наружных работ. Применяется при необходимости срочной сдачи объекта в эксплуатацию. Может использоваться для облицовки полов с подогревом и бассейнов объемом не более 180 м3. </t>
  </si>
  <si>
    <t>ПЛИТОНИТ  Вб</t>
  </si>
  <si>
    <t>Клей с белым цветом для плитки из любых разновидностей мрамора, мозаичной и стеклянной плитки, плитки из искусственного и натурального камня, а также керамической плитки при наружных и внутренних работах. Может применяться для облицовки полов с подогревом и бассейнов любых размеров. Применение специальной добавки в составе данного клея предотвращает образование налета и изменения цвета на плитке.</t>
  </si>
  <si>
    <t>Плитонит        С мрамор</t>
  </si>
  <si>
    <t xml:space="preserve">Клей с низким расходом для облицовки сложных поверхностей всеми видами облицовочной керамической, керамогранитной и клинкерной плитки, плитки из натурального и искусственного камня  при проведении внутренних и наружных работ. Применяется для приклеивания плитки на сложные поверхности: выполненные из двухкомпонентной эластичной полимерцементной гидроизоляции, окрашенные щелочестойкими красками, облицованные старой настенной и напольной керамической плиткой, цементно-стружечные плиты, основания, покрытые щелочестойкими клеями, остающимися после удаления линолеумов и напольной ПВХ-плитки.   </t>
  </si>
  <si>
    <t>ПЛИТОНИТ        С легкий</t>
  </si>
  <si>
    <t>ПЛИТОНИТ        С</t>
  </si>
  <si>
    <t>Клей для приклеивания всех типов настенной и напольной облицовочной керамической, керамогранитной и клинкерной плитки, плитки из натурального и искусственного камня при проведении внутренних и наружных работ, без предварительного выравнивания основания. Рекомендован для приклеивания крупноформатных плиток, плиток разной толщины и рельефной формы.</t>
  </si>
  <si>
    <t>ПЛИТОНИТ      В      максислой</t>
  </si>
  <si>
    <t xml:space="preserve">Клей для приклеивания всех типов облицовочной керамической, керамогранитной и клинкерной плитки, плитки из натурального и искусственного камня. Применяется для  полов с подогревом и бассейнов объемом не более 180м3. Клей обладает широкой сферой применения, высокой пластичностью, водо- и морозостойкостью, удобен в использовании. </t>
  </si>
  <si>
    <t>ПЛИТОНИТ       В+</t>
  </si>
  <si>
    <t>Клей для приклеивания всех типов и размеров настенной и напольной керамической плитки, керамогранита размером до 45х45см внутри и снаружи помещений, а также мозаичной плитки темных оттенков для работ внутри помещений.</t>
  </si>
  <si>
    <t>ПЛИТОНИТ        В profi</t>
  </si>
  <si>
    <t>Клей для приклеивания всех типов и размеров настенных и напольных керамических плиток внутри и снаружи помещений, напольных керамогранитных и клинкерных плиток внутри помещений. Клей может применяться для облицовки полов с подогревом и крытых бассейнов объемом не более 50м3.</t>
  </si>
  <si>
    <t>ПЛИТОНИТ          В</t>
  </si>
  <si>
    <t xml:space="preserve">Клей для приклеивания всех типов керамической плитки с водопоглощением не менее 1% и размером не более 30х30 см на поверхности стен и полов из бетона, железобетона, ячеистого бетона, кирпича, цементных, известково-цементных и гипсовых штукатурок в сухих и влажных помещениях. </t>
  </si>
  <si>
    <t>ПЛИТОНИТ        А</t>
  </si>
  <si>
    <t>Ширина / длина, м</t>
  </si>
  <si>
    <t>3 / 3,1</t>
  </si>
  <si>
    <t>2 / 3,5 / 4</t>
  </si>
  <si>
    <t>3 / 3,5 / 4</t>
  </si>
  <si>
    <t>3 / 4м х 20м</t>
  </si>
  <si>
    <t>2м х 20м</t>
  </si>
  <si>
    <t>2м х 15-25м</t>
  </si>
  <si>
    <t>2м х 20,5м</t>
  </si>
  <si>
    <t xml:space="preserve">1,5 х </t>
  </si>
  <si>
    <t>2 / 3,5/ 4 х 20м</t>
  </si>
  <si>
    <t xml:space="preserve">~ 800 - 1200г/м2 </t>
  </si>
  <si>
    <t>Белая эластичная высокоадгезивная клеевая смесь для укладки керамического гранита и керамической плитки. Для укладки "плитка на плитку" на "тёплые" полы, облицовка фасадов, цоколей. Внутренние и наружные работы.</t>
  </si>
  <si>
    <t>Forte Graphic Rice</t>
  </si>
  <si>
    <t>Markant Graphic City</t>
  </si>
  <si>
    <t>Forte Graphic Reef</t>
  </si>
  <si>
    <t>Клей для облицовки сложных поверхностей всеми видами облицовочной керамической, керамогранитной и клинкерной плитки, плитки из натурального и искусственного камня при проведении внутренних и наружных работ на: окрашенные щелочестойкими красками, облицованные старой настенной и напольной керамической плиткой, цементно-стружечные плиты, основания, покрытые щелочестойкими клеями, остающимися после удаления линолеумов и напольной ПВХ-плитки, для облицовки бассейнов любых размеров и полов с подогревом. Возможно использование клея в качестве промежуточного адгезионного слоя при проведении штукатурных и шпаклевочных работ по вышеуказанным сложным основаниям.</t>
  </si>
  <si>
    <t>Плитонит       Т лайт</t>
  </si>
  <si>
    <r>
      <t xml:space="preserve">ПЛИТОНИТ      З </t>
    </r>
    <r>
      <rPr>
        <i/>
        <sz val="8"/>
        <color rgb="FF1644AA"/>
        <rFont val="Verdana"/>
        <family val="2"/>
        <charset val="204"/>
        <scheme val="major"/>
      </rPr>
      <t>(белая)</t>
    </r>
  </si>
  <si>
    <r>
      <t xml:space="preserve">ПЛИТОНИТ      З </t>
    </r>
    <r>
      <rPr>
        <i/>
        <sz val="8"/>
        <color rgb="FF1644AA"/>
        <rFont val="Verdana"/>
        <family val="2"/>
        <charset val="204"/>
        <scheme val="major"/>
      </rPr>
      <t>(серая)</t>
    </r>
  </si>
  <si>
    <r>
      <t xml:space="preserve">ПЛИТОНИТ     З пол </t>
    </r>
    <r>
      <rPr>
        <i/>
        <sz val="8"/>
        <color rgb="FF1644AA"/>
        <rFont val="Verdana"/>
        <family val="2"/>
        <charset val="204"/>
        <scheme val="major"/>
      </rPr>
      <t>(серая)</t>
    </r>
  </si>
  <si>
    <r>
      <t xml:space="preserve">Грунтовка </t>
    </r>
    <r>
      <rPr>
        <b/>
        <sz val="8"/>
        <color theme="1"/>
        <rFont val="Arial Narrow"/>
        <family val="2"/>
        <charset val="204"/>
      </rPr>
      <t>КОНЦЕНТРАТ</t>
    </r>
    <r>
      <rPr>
        <sz val="8"/>
        <color theme="1"/>
        <rFont val="Arial Narrow"/>
        <family val="2"/>
        <charset val="204"/>
      </rPr>
      <t xml:space="preserve"> на акрилатной основе для грунтования стен, полов и потолков на цементной и цементно-известковой основе, а также гипсокартонных листов перед применением растворных смесей на цементной и гипсовой основе, окраской и оклейкой обоями с целью снижения водопоглощения основы, преждевременного оттока воды и обеспыливания основания перед проведением внутренних и наружных работ.</t>
    </r>
  </si>
  <si>
    <t>ПЛИТОЧНЫЕ КЛЕИ</t>
  </si>
  <si>
    <t>Клей для облицовки керамической плиткой с любым влагопоглощением, керамогранитом и натуральным камнем стен и полов, в том числе отапливаемых. Для внутренних и наружных работ. Морозостойкий. Удерживаемый вес плитки для укладки методом «сверху вниз» - 500 г/100 см².</t>
  </si>
  <si>
    <t>Клей для облицовки стен и полов тяжелой керамической плиткой с малым влагопоглощением, керамогранитом и натуральным камнем. Для внутренних и наружных работ. Морозостойкий. Удерживаемый вес плитки для укладки методом «сверху вниз» - 500 г/100 см².</t>
  </si>
  <si>
    <t>Для облицовки стен и полов керамической плиткой с нормальным влагопоглощением, а так же облицовки полов керамогранитом. Для внутренних и наружных работ. Удерживаемый вес плитки для укладки методом «сверху вниз» - 400 г/100 см².</t>
  </si>
  <si>
    <t>ФИБРОАРМИРОВАННЫЙ,  быстросхватывающийся клей  для ПВХ ПЛИТКИ и покрытий в рулонах (в т.ч. дизайновых покрытий - LVT) и кварцвиниловых плиток на абсорбирующие основания. Устойчивый на сдвиг во влажном состоянии, высокая начальная клеящая сила и конечная клеящая способность, сильная фиксация, легко наносится, имеет жесткий клеевой риф, пригоден под мебель на роликах и для полов с подогревом. Высокая вязкость - клей не выдавливается.</t>
  </si>
  <si>
    <t>первичный уход – 10-20% раст, регулярный уход – 0,5-1% раст.</t>
  </si>
  <si>
    <t>Масло-восковая эмульсия (твердый воск) - готовая к применению, глубоко проникающая смесь из высококачественных восков и специальных натуральных масел для пропитывания и ухода за полами из впитывающих пород древесины, индустриальным паркетом, деревянной мостовой, покрытиями из пробки. Наносится шпателем или валиком. Полимеризуется, используя кислород из воздуха. Не требует обязательной полировки. При необходимости, может быть отполирован с помощью белого пада.</t>
  </si>
  <si>
    <t>Высококачественная импрегнация на основе масел и воска для пропитки всех видов паркета и пробковых покрытий. Содержание сухого вещества 100%, хорошие заполняющие свойства. Для объектов с высокой проходимостью. Обязательную разглаживающую полировку с помощью белого пада можно начинать сразу после нанесения. Полимеризуется, используя кислород из воздуха. Имеет ограничения в применении для некоторых пород древесины.</t>
  </si>
  <si>
    <t>МАСЛА и ВОСКИ для ПАРКЕТНЫХ ПОКРЫТИЙ</t>
  </si>
  <si>
    <t>~ 60 - 80г/м2</t>
  </si>
  <si>
    <t>2,5л</t>
  </si>
  <si>
    <t>10л</t>
  </si>
  <si>
    <t>~ 100 - 150г/м2</t>
  </si>
  <si>
    <t>Средство для очистки и ухода с промасливающим эффектом, содержащее нейтральные сорта мыла и растительные масла. Разбавляется водой для очистки и ухода за вощеными и обработанными маслом полами.</t>
  </si>
  <si>
    <r>
      <rPr>
        <b/>
        <sz val="8"/>
        <color indexed="8"/>
        <rFont val="Arial Narrow"/>
        <family val="2"/>
        <charset val="204"/>
      </rPr>
      <t>ЛЕНТА для ШВОВ</t>
    </r>
    <r>
      <rPr>
        <sz val="8"/>
        <color indexed="8"/>
        <rFont val="Arial Narrow"/>
        <family val="2"/>
        <charset val="204"/>
      </rPr>
      <t xml:space="preserve"> в соединении клеями для искусственных газонов служит для прочной, неразрывной фиксации искусственных газонов в области шва и маркировки игрового поля.</t>
    </r>
  </si>
  <si>
    <t xml:space="preserve">FORBO    578  </t>
  </si>
  <si>
    <t>250 - 450 г/м2</t>
  </si>
  <si>
    <t>Морозоустойчивый клей для приклеивания виниловых и текстильных покрытий на абсорбирующие и неабсорбирующие основания. После размораживания восстанавливает свои клеевые характеристики. Для влажного, сухого и контактного приклеивания. Время для подсушки 10-20мин.</t>
  </si>
  <si>
    <t>Не содержащий растворителей дисперсионный клей с высокой клеящей способностью и высоким конечным затвердеванием для покрытий из ПВХ и вспененного винила в рулонах (на виниловой и текстильной подложке), текстильных покрытий на различной подложке, а также для плотных без наполнителей текстильных покрытий. Применяется для приклеивания на подготовленные влаговпитывающие основания. Время для укладки - ок. 20 минут.</t>
  </si>
  <si>
    <t>~ 300 г/м2</t>
  </si>
  <si>
    <t>50м2</t>
  </si>
  <si>
    <t>Прочное на разрыв нетканое полотно, распределяющее нагрузки приклеенного паркета. Применяется в качестве разделяющего и армирующего подстилающего слоя при укладке паркетных полов, особенно в случаях, когда основание не отвечает требованиям по укладке паркета, например: сухая цементная или ангидритная стяжка, наливной асфальт, старые полы. Ширина 1м.</t>
  </si>
  <si>
    <t>Назва ние</t>
  </si>
  <si>
    <t>Материалы для укладки линолеума и ковролина, спортивных покрытий, резины, паркета и массивной доски, ПВХ и керамической плитки, камня и керамогранита, средства ухода.</t>
  </si>
  <si>
    <t>Smaragd LUX FR 2мм</t>
  </si>
  <si>
    <t>Colorex SD</t>
  </si>
  <si>
    <t>Рез линолеума +20% помечены *</t>
  </si>
  <si>
    <t>НАИМЕНОВАНИЕ</t>
  </si>
  <si>
    <t>Шпатель 280мм без изгиба</t>
  </si>
  <si>
    <t>Шпатель 180мм без изгиба</t>
  </si>
  <si>
    <t>Шпатели для клея</t>
  </si>
  <si>
    <t>Ролик аэроцирующий игольчатый 250мм, игла 11мм</t>
  </si>
  <si>
    <t>Подошва игольчатая (пара)</t>
  </si>
  <si>
    <t>Вставки (засечки) 280мм А1/А2/В1/В2/S1 10шт</t>
  </si>
  <si>
    <t>Вставки (засечки) 560мм R1/R2 1шт</t>
  </si>
  <si>
    <t>Вставки (засечки) 180мм А1/А2/В1/В2/S1 10шт</t>
  </si>
  <si>
    <t>Рисунок</t>
  </si>
  <si>
    <t>Для подготовки оснований</t>
  </si>
  <si>
    <t>Машина плоскошлифовальная Columbus (Колумбус) Е400 S1800Watt</t>
  </si>
  <si>
    <t>Насадка уплотняющая вакуумная Мульти-Вак</t>
  </si>
  <si>
    <t>Насадка рабочая с войлоком д/абразива д/Колумбус</t>
  </si>
  <si>
    <t>Металлический вольфрамовый диск 400мм, зерно P24</t>
  </si>
  <si>
    <t>Металлический вольфрамовый диск 400мм, зерно P36</t>
  </si>
  <si>
    <t>Шпатель 210мм без изгиба</t>
  </si>
  <si>
    <t>Вставки (засечки) 210мм А1/А2/В1/В2/S1 10шт</t>
  </si>
  <si>
    <t>Ролик аэроцирующий игольчатый 250мм, игла 31мм</t>
  </si>
  <si>
    <t>Ролик аэроцирующий игольчатый 500мм, игла 11мм</t>
  </si>
  <si>
    <t>Ролик аэроцирующий игольчатый 500мм, игла 31мм</t>
  </si>
  <si>
    <t>Шпатель пластиковый 230мм с победитовыми вставками (мелкий зуб)</t>
  </si>
  <si>
    <t>Шпатель пластиковый 230мм с победитовыми вставками (крупный зуб)</t>
  </si>
  <si>
    <t>Шпатель пластиковый 280мм с победитовыми вставками (мелкий зуб)</t>
  </si>
  <si>
    <t>Ракля (шпатель) 1000мм с регулируемым расходом 3-5мм</t>
  </si>
  <si>
    <t>Ракля (шпатель) 580мм с регулируемым расходом 0-10мм</t>
  </si>
  <si>
    <t>Ракля (шпатель) 600мм с телескопической ручкой и поворотным шарниром, с регулируемым расходом 6-30мм, с двумя регулируемыми пинами</t>
  </si>
  <si>
    <t>Acczent PRO (Mineral / Timber</t>
  </si>
  <si>
    <t>2,5/3/3,5/4м х 20м</t>
  </si>
  <si>
    <t>3/ 3,1/3,15</t>
  </si>
  <si>
    <t>Art Vinyl NEW AGE</t>
  </si>
  <si>
    <t>Art Vinyl LOUNGE</t>
  </si>
  <si>
    <t>3 / 3,1 / 2 / 3,5 / 4</t>
  </si>
  <si>
    <t>Estetica 933</t>
  </si>
  <si>
    <t>Fiesta 832</t>
  </si>
  <si>
    <t>Vintage 832 (Германия)</t>
  </si>
  <si>
    <t>Lamin ART 832 (Германия)</t>
  </si>
  <si>
    <t>фаска</t>
  </si>
  <si>
    <t>Tessera Cirkulate</t>
  </si>
  <si>
    <t>Tessera Sheerpoint</t>
  </si>
  <si>
    <t>Ножи, лезвия</t>
  </si>
  <si>
    <t>Месяцевидный нож (прямое лезвие)</t>
  </si>
  <si>
    <t>Салазки направляющие для установки месяцевидного ножа</t>
  </si>
  <si>
    <t>Нож дельфин строительный с пластиковым чехлом</t>
  </si>
  <si>
    <t>Лезвие трапеция 50мм (упак. 20шт)</t>
  </si>
  <si>
    <t>Лезвие крюк (упак. 20шт)</t>
  </si>
  <si>
    <t>Лезвие крюк глубоко загнутый (упак. 20шт)</t>
  </si>
  <si>
    <t>Лезвие трапеция 60мм (упак. 20шт)</t>
  </si>
  <si>
    <t>Ракля (шпатель) 560мм под засечки, вставки</t>
  </si>
  <si>
    <t>2 - Компонентный клей на полиуретановой основе с увеличенным временем жизнеспособности. Затвердевает без усадки, не содержит воды и растворителей для приклеивания всех видов штучного (в том числе из «капризных» пород древесины и критичных форматов), мозаичного, многослойного, крупноформатного паркетов, ламината и пробковых плит на впитывающие и не впитывающие основания. Шлифовка и покрытие паркета лаком возможны через 12 часов.</t>
  </si>
  <si>
    <t xml:space="preserve">В3 ~ 950г/м2     В11 ~ 1200г/м2 </t>
  </si>
  <si>
    <t>9 + 0,625кг</t>
  </si>
  <si>
    <r>
      <rPr>
        <i/>
        <sz val="8"/>
        <color rgb="FF0070C0"/>
        <rFont val="Verdana"/>
        <family val="2"/>
        <charset val="204"/>
      </rPr>
      <t>FORBO</t>
    </r>
    <r>
      <rPr>
        <b/>
        <i/>
        <sz val="8"/>
        <color rgb="FF0070C0"/>
        <rFont val="Verdana"/>
        <family val="2"/>
        <charset val="204"/>
      </rPr>
      <t xml:space="preserve"> 021</t>
    </r>
  </si>
  <si>
    <r>
      <rPr>
        <i/>
        <sz val="8"/>
        <color rgb="FF0070C0"/>
        <rFont val="Verdana"/>
        <family val="2"/>
        <charset val="204"/>
      </rPr>
      <t xml:space="preserve">FORBO </t>
    </r>
    <r>
      <rPr>
        <b/>
        <i/>
        <sz val="8"/>
        <color rgb="FF0070C0"/>
        <rFont val="Verdana"/>
        <family val="2"/>
        <charset val="204"/>
      </rPr>
      <t>044</t>
    </r>
  </si>
  <si>
    <r>
      <rPr>
        <i/>
        <sz val="8"/>
        <color rgb="FF0070C0"/>
        <rFont val="Verdana"/>
        <family val="2"/>
        <charset val="204"/>
      </rPr>
      <t xml:space="preserve">FORBO </t>
    </r>
    <r>
      <rPr>
        <b/>
        <i/>
        <sz val="8"/>
        <color rgb="FF0070C0"/>
        <rFont val="Verdana"/>
        <family val="2"/>
        <charset val="204"/>
      </rPr>
      <t>050</t>
    </r>
  </si>
  <si>
    <r>
      <rPr>
        <i/>
        <sz val="8"/>
        <color rgb="FF0070C0"/>
        <rFont val="Verdana"/>
        <family val="2"/>
        <charset val="204"/>
      </rPr>
      <t xml:space="preserve">FORBO </t>
    </r>
    <r>
      <rPr>
        <b/>
        <i/>
        <sz val="8"/>
        <color rgb="FF0070C0"/>
        <rFont val="Verdana"/>
        <family val="2"/>
        <charset val="204"/>
      </rPr>
      <t>078</t>
    </r>
  </si>
  <si>
    <r>
      <rPr>
        <i/>
        <sz val="8"/>
        <color rgb="FF0070C0"/>
        <rFont val="Verdana"/>
        <family val="2"/>
        <charset val="204"/>
      </rPr>
      <t xml:space="preserve">FORBO </t>
    </r>
    <r>
      <rPr>
        <b/>
        <i/>
        <sz val="8"/>
        <color rgb="FF0070C0"/>
        <rFont val="Verdana"/>
        <family val="2"/>
        <charset val="204"/>
      </rPr>
      <t>816</t>
    </r>
  </si>
  <si>
    <r>
      <rPr>
        <i/>
        <sz val="8"/>
        <color rgb="FF0070C0"/>
        <rFont val="Verdana"/>
        <family val="2"/>
        <charset val="204"/>
      </rPr>
      <t xml:space="preserve">FORBO </t>
    </r>
    <r>
      <rPr>
        <b/>
        <i/>
        <sz val="8"/>
        <color rgb="FF0070C0"/>
        <rFont val="Verdana"/>
        <family val="2"/>
        <charset val="204"/>
      </rPr>
      <t>900</t>
    </r>
  </si>
  <si>
    <r>
      <rPr>
        <i/>
        <sz val="8"/>
        <color rgb="FF0070C0"/>
        <rFont val="Verdana"/>
        <family val="2"/>
        <charset val="204"/>
      </rPr>
      <t xml:space="preserve">FORBO </t>
    </r>
    <r>
      <rPr>
        <b/>
        <i/>
        <sz val="8"/>
        <color rgb="FF0070C0"/>
        <rFont val="Verdana"/>
        <family val="2"/>
        <charset val="204"/>
      </rPr>
      <t>915</t>
    </r>
  </si>
  <si>
    <r>
      <rPr>
        <i/>
        <sz val="8"/>
        <color rgb="FF0070C0"/>
        <rFont val="Verdana"/>
        <family val="2"/>
        <charset val="204"/>
      </rPr>
      <t>FORBO</t>
    </r>
    <r>
      <rPr>
        <b/>
        <i/>
        <sz val="8"/>
        <color rgb="FF0070C0"/>
        <rFont val="Verdana"/>
        <family val="2"/>
        <charset val="204"/>
      </rPr>
      <t xml:space="preserve"> 920 </t>
    </r>
  </si>
  <si>
    <r>
      <rPr>
        <i/>
        <sz val="8"/>
        <color rgb="FF0070C0"/>
        <rFont val="Verdana"/>
        <family val="2"/>
        <charset val="204"/>
      </rPr>
      <t xml:space="preserve">FORBO </t>
    </r>
    <r>
      <rPr>
        <b/>
        <i/>
        <sz val="8"/>
        <color rgb="FF0070C0"/>
        <rFont val="Verdana"/>
        <family val="2"/>
        <charset val="204"/>
      </rPr>
      <t>940</t>
    </r>
  </si>
  <si>
    <r>
      <rPr>
        <i/>
        <sz val="8"/>
        <color rgb="FF0070C0"/>
        <rFont val="Verdana"/>
        <family val="2"/>
        <charset val="204"/>
      </rPr>
      <t xml:space="preserve">FORBO </t>
    </r>
    <r>
      <rPr>
        <b/>
        <i/>
        <sz val="8"/>
        <color rgb="FF0070C0"/>
        <rFont val="Verdana"/>
        <family val="2"/>
        <charset val="204"/>
      </rPr>
      <t xml:space="preserve">975 </t>
    </r>
  </si>
  <si>
    <r>
      <rPr>
        <i/>
        <sz val="8"/>
        <color rgb="FF0070C0"/>
        <rFont val="Verdana"/>
        <family val="2"/>
        <charset val="204"/>
      </rPr>
      <t xml:space="preserve">FORBO </t>
    </r>
    <r>
      <rPr>
        <b/>
        <i/>
        <sz val="8"/>
        <color rgb="FF0070C0"/>
        <rFont val="Verdana"/>
        <family val="2"/>
        <charset val="204"/>
      </rPr>
      <t xml:space="preserve">976 </t>
    </r>
  </si>
  <si>
    <r>
      <rPr>
        <i/>
        <sz val="8"/>
        <color rgb="FF0070C0"/>
        <rFont val="Verdana"/>
        <family val="2"/>
        <charset val="204"/>
      </rPr>
      <t>FORBO</t>
    </r>
    <r>
      <rPr>
        <b/>
        <i/>
        <sz val="8"/>
        <color rgb="FF0070C0"/>
        <rFont val="Verdana"/>
        <family val="2"/>
        <charset val="204"/>
      </rPr>
      <t xml:space="preserve"> 978 </t>
    </r>
  </si>
  <si>
    <r>
      <rPr>
        <i/>
        <sz val="8"/>
        <color rgb="FF0070C0"/>
        <rFont val="Verdana"/>
        <family val="2"/>
        <charset val="204"/>
      </rPr>
      <t>FORBO</t>
    </r>
    <r>
      <rPr>
        <b/>
        <i/>
        <sz val="8"/>
        <color rgb="FF0070C0"/>
        <rFont val="Verdana"/>
        <family val="2"/>
        <charset val="204"/>
      </rPr>
      <t xml:space="preserve"> 999 </t>
    </r>
  </si>
  <si>
    <r>
      <rPr>
        <i/>
        <sz val="8"/>
        <color rgb="FF0070C0"/>
        <rFont val="Verdana"/>
        <family val="2"/>
        <charset val="204"/>
      </rPr>
      <t>FORBO</t>
    </r>
    <r>
      <rPr>
        <b/>
        <i/>
        <sz val="8"/>
        <color rgb="FF0070C0"/>
        <rFont val="Verdana"/>
        <family val="2"/>
        <charset val="204"/>
      </rPr>
      <t xml:space="preserve"> 811 </t>
    </r>
  </si>
  <si>
    <r>
      <rPr>
        <i/>
        <sz val="8"/>
        <color rgb="FF0070C0"/>
        <rFont val="Verdana"/>
        <family val="2"/>
        <charset val="204"/>
      </rPr>
      <t>FORBO</t>
    </r>
    <r>
      <rPr>
        <b/>
        <i/>
        <sz val="8"/>
        <color rgb="FF0070C0"/>
        <rFont val="Verdana"/>
        <family val="2"/>
        <charset val="204"/>
      </rPr>
      <t xml:space="preserve">     140 </t>
    </r>
  </si>
  <si>
    <r>
      <rPr>
        <i/>
        <sz val="8"/>
        <color rgb="FF0070C0"/>
        <rFont val="Verdana"/>
        <family val="2"/>
        <charset val="204"/>
      </rPr>
      <t>FORBO</t>
    </r>
    <r>
      <rPr>
        <b/>
        <i/>
        <sz val="8"/>
        <color rgb="FF0070C0"/>
        <rFont val="Verdana"/>
        <family val="2"/>
        <charset val="204"/>
      </rPr>
      <t xml:space="preserve">   144 PU</t>
    </r>
  </si>
  <si>
    <r>
      <rPr>
        <i/>
        <sz val="8"/>
        <color rgb="FF0070C0"/>
        <rFont val="Verdana"/>
        <family val="2"/>
        <charset val="204"/>
      </rPr>
      <t>FORBO</t>
    </r>
    <r>
      <rPr>
        <b/>
        <i/>
        <sz val="8"/>
        <color rgb="FF0070C0"/>
        <rFont val="Verdana"/>
        <family val="2"/>
        <charset val="204"/>
      </rPr>
      <t xml:space="preserve">  233</t>
    </r>
  </si>
  <si>
    <r>
      <rPr>
        <i/>
        <sz val="8"/>
        <color rgb="FF0070C0"/>
        <rFont val="Verdana"/>
        <family val="2"/>
        <charset val="204"/>
      </rPr>
      <t xml:space="preserve">FORBO </t>
    </r>
    <r>
      <rPr>
        <b/>
        <i/>
        <sz val="8"/>
        <color rgb="FF0070C0"/>
        <rFont val="Verdana"/>
        <family val="2"/>
        <charset val="204"/>
      </rPr>
      <t xml:space="preserve">418 </t>
    </r>
  </si>
  <si>
    <r>
      <rPr>
        <i/>
        <sz val="8"/>
        <color rgb="FF0070C0"/>
        <rFont val="Verdana"/>
        <family val="2"/>
        <charset val="204"/>
      </rPr>
      <t xml:space="preserve">Forbo </t>
    </r>
    <r>
      <rPr>
        <b/>
        <i/>
        <sz val="8"/>
        <color rgb="FF0070C0"/>
        <rFont val="Verdana"/>
        <family val="2"/>
        <charset val="204"/>
      </rPr>
      <t>425</t>
    </r>
  </si>
  <si>
    <r>
      <rPr>
        <i/>
        <sz val="8"/>
        <color rgb="FF0070C0"/>
        <rFont val="Verdana"/>
        <family val="2"/>
        <charset val="204"/>
      </rPr>
      <t xml:space="preserve">FORBO     </t>
    </r>
    <r>
      <rPr>
        <b/>
        <i/>
        <sz val="8"/>
        <color rgb="FF0070C0"/>
        <rFont val="Verdana"/>
        <family val="2"/>
        <charset val="204"/>
      </rPr>
      <t xml:space="preserve">522  </t>
    </r>
  </si>
  <si>
    <r>
      <rPr>
        <i/>
        <sz val="8"/>
        <color rgb="FF0070C0"/>
        <rFont val="Verdana"/>
        <family val="2"/>
        <charset val="204"/>
      </rPr>
      <t xml:space="preserve">FORBO     </t>
    </r>
    <r>
      <rPr>
        <b/>
        <i/>
        <sz val="8"/>
        <color rgb="FF0070C0"/>
        <rFont val="Verdana"/>
        <family val="2"/>
        <charset val="204"/>
      </rPr>
      <t xml:space="preserve">525 </t>
    </r>
  </si>
  <si>
    <r>
      <rPr>
        <i/>
        <sz val="8"/>
        <color rgb="FF0070C0"/>
        <rFont val="Verdana"/>
        <family val="2"/>
        <charset val="204"/>
      </rPr>
      <t>FORBO</t>
    </r>
    <r>
      <rPr>
        <b/>
        <i/>
        <sz val="8"/>
        <color rgb="FF0070C0"/>
        <rFont val="Verdana"/>
        <family val="2"/>
        <charset val="204"/>
      </rPr>
      <t xml:space="preserve">    541    </t>
    </r>
  </si>
  <si>
    <r>
      <rPr>
        <i/>
        <sz val="8"/>
        <color rgb="FF0070C0"/>
        <rFont val="Verdana"/>
        <family val="2"/>
        <charset val="204"/>
      </rPr>
      <t xml:space="preserve">FORBO </t>
    </r>
    <r>
      <rPr>
        <b/>
        <i/>
        <sz val="8"/>
        <color rgb="FF0070C0"/>
        <rFont val="Verdana"/>
        <family val="2"/>
        <charset val="204"/>
      </rPr>
      <t xml:space="preserve"> 628</t>
    </r>
  </si>
  <si>
    <r>
      <rPr>
        <i/>
        <sz val="8"/>
        <color rgb="FF0070C0"/>
        <rFont val="Verdana"/>
        <family val="2"/>
        <charset val="204"/>
      </rPr>
      <t xml:space="preserve">FORBO </t>
    </r>
    <r>
      <rPr>
        <b/>
        <i/>
        <sz val="8"/>
        <color rgb="FF0070C0"/>
        <rFont val="Verdana"/>
        <family val="2"/>
        <charset val="204"/>
      </rPr>
      <t xml:space="preserve">  640</t>
    </r>
  </si>
  <si>
    <r>
      <rPr>
        <i/>
        <sz val="8"/>
        <color rgb="FF0070C0"/>
        <rFont val="Verdana"/>
        <family val="2"/>
        <charset val="204"/>
      </rPr>
      <t>FORBO</t>
    </r>
    <r>
      <rPr>
        <b/>
        <i/>
        <sz val="8"/>
        <color rgb="FF0070C0"/>
        <rFont val="Verdana"/>
        <family val="2"/>
        <charset val="204"/>
      </rPr>
      <t xml:space="preserve">    650</t>
    </r>
  </si>
  <si>
    <r>
      <rPr>
        <i/>
        <sz val="8"/>
        <color rgb="FF0070C0"/>
        <rFont val="Verdana"/>
        <family val="2"/>
        <charset val="204"/>
      </rPr>
      <t>FORBO</t>
    </r>
    <r>
      <rPr>
        <b/>
        <i/>
        <sz val="8"/>
        <color rgb="FF0070C0"/>
        <rFont val="Verdana"/>
        <family val="2"/>
        <charset val="204"/>
      </rPr>
      <t xml:space="preserve">   041 EL</t>
    </r>
  </si>
  <si>
    <r>
      <rPr>
        <i/>
        <sz val="8"/>
        <color rgb="FF0070C0"/>
        <rFont val="Verdana"/>
        <family val="2"/>
        <charset val="204"/>
      </rPr>
      <t xml:space="preserve">FORBO </t>
    </r>
    <r>
      <rPr>
        <b/>
        <i/>
        <sz val="8"/>
        <color rgb="FF0070C0"/>
        <rFont val="Verdana"/>
        <family val="2"/>
        <charset val="204"/>
      </rPr>
      <t xml:space="preserve"> 523 EL</t>
    </r>
  </si>
  <si>
    <r>
      <rPr>
        <i/>
        <sz val="8"/>
        <color rgb="FF0070C0"/>
        <rFont val="Verdana"/>
        <family val="2"/>
        <charset val="204"/>
      </rPr>
      <t xml:space="preserve">FORBO  </t>
    </r>
    <r>
      <rPr>
        <b/>
        <i/>
        <sz val="8"/>
        <color rgb="FF0070C0"/>
        <rFont val="Verdana"/>
        <family val="2"/>
        <charset val="204"/>
      </rPr>
      <t>579 EL</t>
    </r>
  </si>
  <si>
    <r>
      <rPr>
        <i/>
        <sz val="8"/>
        <color rgb="FF0070C0"/>
        <rFont val="Verdana"/>
        <family val="2"/>
        <charset val="204"/>
      </rPr>
      <t xml:space="preserve">FORBO  </t>
    </r>
    <r>
      <rPr>
        <b/>
        <i/>
        <sz val="8"/>
        <color rgb="FF0070C0"/>
        <rFont val="Verdana"/>
        <family val="2"/>
        <charset val="204"/>
      </rPr>
      <t xml:space="preserve">801 </t>
    </r>
  </si>
  <si>
    <r>
      <rPr>
        <i/>
        <sz val="8"/>
        <color rgb="FF0070C0"/>
        <rFont val="Verdana"/>
        <family val="2"/>
        <charset val="204"/>
      </rPr>
      <t xml:space="preserve">FORBO </t>
    </r>
    <r>
      <rPr>
        <b/>
        <i/>
        <sz val="8"/>
        <color rgb="FF0070C0"/>
        <rFont val="Verdana"/>
        <family val="2"/>
        <charset val="204"/>
      </rPr>
      <t xml:space="preserve">842 F </t>
    </r>
  </si>
  <si>
    <r>
      <rPr>
        <i/>
        <sz val="8"/>
        <color rgb="FF0070C0"/>
        <rFont val="Verdana"/>
        <family val="2"/>
        <charset val="204"/>
      </rPr>
      <t xml:space="preserve">FORBO </t>
    </r>
    <r>
      <rPr>
        <b/>
        <i/>
        <sz val="8"/>
        <color rgb="FF0070C0"/>
        <rFont val="Verdana"/>
        <family val="2"/>
        <charset val="204"/>
      </rPr>
      <t xml:space="preserve">849 U </t>
    </r>
  </si>
  <si>
    <r>
      <rPr>
        <i/>
        <sz val="8"/>
        <color rgb="FF0070C0"/>
        <rFont val="Verdana"/>
        <family val="2"/>
        <charset val="204"/>
      </rPr>
      <t xml:space="preserve">FORBO </t>
    </r>
    <r>
      <rPr>
        <b/>
        <i/>
        <sz val="8"/>
        <color rgb="FF0070C0"/>
        <rFont val="Verdana"/>
        <family val="2"/>
        <charset val="204"/>
      </rPr>
      <t xml:space="preserve"> 149 </t>
    </r>
  </si>
  <si>
    <r>
      <rPr>
        <i/>
        <sz val="8"/>
        <color rgb="FF0070C0"/>
        <rFont val="Verdana"/>
        <family val="2"/>
        <charset val="204"/>
      </rPr>
      <t xml:space="preserve">FORBO   </t>
    </r>
    <r>
      <rPr>
        <b/>
        <i/>
        <sz val="8"/>
        <color rgb="FF0070C0"/>
        <rFont val="Verdana"/>
        <family val="2"/>
        <charset val="204"/>
      </rPr>
      <t xml:space="preserve">160 </t>
    </r>
  </si>
  <si>
    <r>
      <rPr>
        <i/>
        <sz val="8"/>
        <color rgb="FF0070C0"/>
        <rFont val="Verdana"/>
        <family val="2"/>
        <charset val="204"/>
      </rPr>
      <t xml:space="preserve">FORBO </t>
    </r>
    <r>
      <rPr>
        <b/>
        <i/>
        <sz val="8"/>
        <color rgb="FF0070C0"/>
        <rFont val="Verdana"/>
        <family val="2"/>
        <charset val="204"/>
      </rPr>
      <t>809</t>
    </r>
  </si>
  <si>
    <r>
      <rPr>
        <i/>
        <sz val="8"/>
        <color rgb="FF0070C0"/>
        <rFont val="Verdana"/>
        <family val="2"/>
        <charset val="204"/>
      </rPr>
      <t>FORBO</t>
    </r>
    <r>
      <rPr>
        <b/>
        <i/>
        <sz val="8"/>
        <color rgb="FF0070C0"/>
        <rFont val="Verdana"/>
        <family val="2"/>
        <charset val="204"/>
      </rPr>
      <t xml:space="preserve">   148 PU</t>
    </r>
  </si>
  <si>
    <r>
      <rPr>
        <i/>
        <sz val="8"/>
        <color rgb="FF0070C0"/>
        <rFont val="Verdana"/>
        <family val="2"/>
        <charset val="204"/>
      </rPr>
      <t>FORBO</t>
    </r>
    <r>
      <rPr>
        <b/>
        <i/>
        <sz val="8"/>
        <color rgb="FF0070C0"/>
        <rFont val="Verdana"/>
        <family val="2"/>
        <charset val="204"/>
      </rPr>
      <t xml:space="preserve">   157</t>
    </r>
  </si>
  <si>
    <r>
      <rPr>
        <i/>
        <sz val="8"/>
        <color rgb="FF0070C0"/>
        <rFont val="Verdana"/>
        <family val="2"/>
        <charset val="204"/>
      </rPr>
      <t xml:space="preserve">FORBO  </t>
    </r>
    <r>
      <rPr>
        <b/>
        <i/>
        <sz val="8"/>
        <color rgb="FF0070C0"/>
        <rFont val="Verdana"/>
        <family val="2"/>
        <charset val="204"/>
      </rPr>
      <t xml:space="preserve"> 155 </t>
    </r>
  </si>
  <si>
    <r>
      <rPr>
        <i/>
        <sz val="8"/>
        <color rgb="FF0070C0"/>
        <rFont val="Verdana"/>
        <family val="2"/>
        <charset val="204"/>
      </rPr>
      <t xml:space="preserve">FORBO  </t>
    </r>
    <r>
      <rPr>
        <b/>
        <i/>
        <sz val="8"/>
        <color rgb="FF0070C0"/>
        <rFont val="Verdana"/>
        <family val="2"/>
        <charset val="204"/>
      </rPr>
      <t xml:space="preserve"> 255 </t>
    </r>
  </si>
  <si>
    <r>
      <rPr>
        <i/>
        <sz val="8"/>
        <color rgb="FF0070C0"/>
        <rFont val="Verdana"/>
        <family val="2"/>
        <charset val="204"/>
      </rPr>
      <t xml:space="preserve">FORBO </t>
    </r>
    <r>
      <rPr>
        <b/>
        <i/>
        <sz val="8"/>
        <color rgb="FF0070C0"/>
        <rFont val="Verdana"/>
        <family val="2"/>
        <charset val="204"/>
      </rPr>
      <t xml:space="preserve">  554 </t>
    </r>
  </si>
  <si>
    <r>
      <rPr>
        <i/>
        <sz val="8"/>
        <color rgb="FF0070C0"/>
        <rFont val="Verdana"/>
        <family val="2"/>
        <charset val="204"/>
      </rPr>
      <t xml:space="preserve">FORBO </t>
    </r>
    <r>
      <rPr>
        <b/>
        <i/>
        <sz val="8"/>
        <color rgb="FF0070C0"/>
        <rFont val="Verdana"/>
        <family val="2"/>
        <charset val="204"/>
      </rPr>
      <t xml:space="preserve">  551 </t>
    </r>
  </si>
  <si>
    <r>
      <rPr>
        <i/>
        <sz val="8"/>
        <color rgb="FF0070C0"/>
        <rFont val="Verdana"/>
        <family val="2"/>
        <charset val="204"/>
      </rPr>
      <t xml:space="preserve">FORBO </t>
    </r>
    <r>
      <rPr>
        <b/>
        <i/>
        <sz val="8"/>
        <color rgb="FF0070C0"/>
        <rFont val="Verdana"/>
        <family val="2"/>
        <charset val="204"/>
      </rPr>
      <t xml:space="preserve">  804</t>
    </r>
  </si>
  <si>
    <r>
      <rPr>
        <i/>
        <sz val="8"/>
        <color rgb="FF0070C0"/>
        <rFont val="Verdana"/>
        <family val="2"/>
        <charset val="204"/>
      </rPr>
      <t xml:space="preserve">FORBO </t>
    </r>
    <r>
      <rPr>
        <b/>
        <i/>
        <sz val="8"/>
        <color rgb="FF0070C0"/>
        <rFont val="Verdana"/>
        <family val="2"/>
        <charset val="204"/>
      </rPr>
      <t xml:space="preserve">  Parquet Doctor</t>
    </r>
  </si>
  <si>
    <r>
      <rPr>
        <i/>
        <sz val="8"/>
        <color rgb="FF0070C0"/>
        <rFont val="Verdana"/>
        <family val="2"/>
        <charset val="204"/>
      </rPr>
      <t>FORBO</t>
    </r>
    <r>
      <rPr>
        <b/>
        <i/>
        <sz val="8"/>
        <color rgb="FF0070C0"/>
        <rFont val="Verdana"/>
        <family val="2"/>
        <charset val="204"/>
      </rPr>
      <t xml:space="preserve">   870</t>
    </r>
  </si>
  <si>
    <r>
      <rPr>
        <i/>
        <sz val="8"/>
        <color rgb="FF0070C0"/>
        <rFont val="Verdana"/>
        <family val="2"/>
        <charset val="204"/>
      </rPr>
      <t>FORBO</t>
    </r>
    <r>
      <rPr>
        <b/>
        <i/>
        <sz val="8"/>
        <color rgb="FF0070C0"/>
        <rFont val="Verdana"/>
        <family val="2"/>
        <charset val="204"/>
      </rPr>
      <t xml:space="preserve">  881     </t>
    </r>
    <r>
      <rPr>
        <i/>
        <sz val="8"/>
        <color rgb="FF0070C0"/>
        <rFont val="Verdana"/>
        <family val="2"/>
        <charset val="204"/>
      </rPr>
      <t>Aqua</t>
    </r>
  </si>
  <si>
    <r>
      <rPr>
        <i/>
        <sz val="8"/>
        <color rgb="FF0070C0"/>
        <rFont val="Verdana"/>
        <family val="2"/>
        <charset val="204"/>
      </rPr>
      <t>FORBO</t>
    </r>
    <r>
      <rPr>
        <b/>
        <i/>
        <sz val="8"/>
        <color rgb="FF0070C0"/>
        <rFont val="Verdana"/>
        <family val="2"/>
        <charset val="204"/>
      </rPr>
      <t xml:space="preserve">  882     </t>
    </r>
    <r>
      <rPr>
        <i/>
        <sz val="8"/>
        <color rgb="FF0070C0"/>
        <rFont val="Verdana"/>
        <family val="2"/>
        <charset val="204"/>
      </rPr>
      <t>Aqua</t>
    </r>
  </si>
  <si>
    <r>
      <rPr>
        <i/>
        <sz val="8"/>
        <color rgb="FF0070C0"/>
        <rFont val="Verdana"/>
        <family val="2"/>
        <charset val="204"/>
      </rPr>
      <t xml:space="preserve">FORBO   </t>
    </r>
    <r>
      <rPr>
        <b/>
        <i/>
        <sz val="8"/>
        <color rgb="FF0070C0"/>
        <rFont val="Verdana"/>
        <family val="2"/>
        <charset val="204"/>
      </rPr>
      <t>865</t>
    </r>
  </si>
  <si>
    <r>
      <rPr>
        <i/>
        <sz val="8"/>
        <color rgb="FF0070C0"/>
        <rFont val="Verdana"/>
        <family val="2"/>
        <charset val="204"/>
      </rPr>
      <t xml:space="preserve">FORBO  </t>
    </r>
    <r>
      <rPr>
        <b/>
        <i/>
        <sz val="8"/>
        <color rgb="FF0070C0"/>
        <rFont val="Verdana"/>
        <family val="2"/>
        <charset val="204"/>
      </rPr>
      <t xml:space="preserve">876      </t>
    </r>
    <r>
      <rPr>
        <i/>
        <sz val="8"/>
        <color rgb="FF0070C0"/>
        <rFont val="Verdana"/>
        <family val="2"/>
        <charset val="204"/>
      </rPr>
      <t>PUR</t>
    </r>
    <r>
      <rPr>
        <b/>
        <i/>
        <sz val="8"/>
        <color rgb="FF0070C0"/>
        <rFont val="Verdana"/>
        <family val="2"/>
        <charset val="204"/>
      </rPr>
      <t xml:space="preserve">       </t>
    </r>
  </si>
  <si>
    <r>
      <rPr>
        <i/>
        <sz val="8"/>
        <color rgb="FF0070C0"/>
        <rFont val="Verdana"/>
        <family val="2"/>
        <charset val="204"/>
      </rPr>
      <t xml:space="preserve">FORBO </t>
    </r>
    <r>
      <rPr>
        <b/>
        <i/>
        <sz val="8"/>
        <color rgb="FF0070C0"/>
        <rFont val="Verdana"/>
        <family val="2"/>
        <charset val="204"/>
      </rPr>
      <t xml:space="preserve">   884</t>
    </r>
  </si>
  <si>
    <r>
      <rPr>
        <i/>
        <sz val="8"/>
        <color rgb="FF0070C0"/>
        <rFont val="Verdana"/>
        <family val="2"/>
        <charset val="204"/>
      </rPr>
      <t>FORBO</t>
    </r>
    <r>
      <rPr>
        <b/>
        <i/>
        <sz val="8"/>
        <color rgb="FF0070C0"/>
        <rFont val="Verdana"/>
        <family val="2"/>
        <charset val="204"/>
      </rPr>
      <t xml:space="preserve">    858</t>
    </r>
  </si>
  <si>
    <r>
      <rPr>
        <i/>
        <sz val="8"/>
        <color rgb="FF0070C0"/>
        <rFont val="Verdana"/>
        <family val="2"/>
        <charset val="204"/>
      </rPr>
      <t xml:space="preserve">FORBO </t>
    </r>
    <r>
      <rPr>
        <b/>
        <i/>
        <sz val="8"/>
        <color rgb="FF0070C0"/>
        <rFont val="Verdana"/>
        <family val="2"/>
        <charset val="204"/>
      </rPr>
      <t xml:space="preserve">   863      </t>
    </r>
  </si>
  <si>
    <r>
      <rPr>
        <i/>
        <sz val="8"/>
        <color rgb="FF0070C0"/>
        <rFont val="Verdana"/>
        <family val="2"/>
        <charset val="204"/>
      </rPr>
      <t>FORBO</t>
    </r>
    <r>
      <rPr>
        <b/>
        <i/>
        <sz val="8"/>
        <color rgb="FF0070C0"/>
        <rFont val="Verdana"/>
        <family val="2"/>
        <charset val="204"/>
      </rPr>
      <t xml:space="preserve">    850</t>
    </r>
  </si>
  <si>
    <r>
      <rPr>
        <i/>
        <sz val="8"/>
        <color rgb="FF0070C0"/>
        <rFont val="Verdana"/>
        <family val="2"/>
        <charset val="204"/>
      </rPr>
      <t>FORBO</t>
    </r>
    <r>
      <rPr>
        <b/>
        <i/>
        <sz val="8"/>
        <color rgb="FF0070C0"/>
        <rFont val="Verdana"/>
        <family val="2"/>
        <charset val="204"/>
      </rPr>
      <t xml:space="preserve">    862</t>
    </r>
  </si>
  <si>
    <r>
      <rPr>
        <i/>
        <sz val="8"/>
        <color rgb="FF0070C0"/>
        <rFont val="Verdana"/>
        <family val="2"/>
        <charset val="204"/>
      </rPr>
      <t>FORBO</t>
    </r>
    <r>
      <rPr>
        <b/>
        <i/>
        <sz val="8"/>
        <color rgb="FF0070C0"/>
        <rFont val="Verdana"/>
        <family val="2"/>
        <charset val="204"/>
      </rPr>
      <t xml:space="preserve">    861</t>
    </r>
  </si>
  <si>
    <r>
      <rPr>
        <i/>
        <sz val="8"/>
        <color rgb="FF0070C0"/>
        <rFont val="Verdana"/>
        <family val="2"/>
        <charset val="204"/>
      </rPr>
      <t xml:space="preserve">FORBO </t>
    </r>
    <r>
      <rPr>
        <b/>
        <i/>
        <sz val="8"/>
        <color rgb="FF0070C0"/>
        <rFont val="Verdana"/>
        <family val="2"/>
        <charset val="204"/>
      </rPr>
      <t xml:space="preserve">   887</t>
    </r>
  </si>
  <si>
    <r>
      <rPr>
        <i/>
        <sz val="8"/>
        <color rgb="FF0070C0"/>
        <rFont val="Verdana"/>
        <family val="2"/>
        <charset val="204"/>
      </rPr>
      <t>FORBO</t>
    </r>
    <r>
      <rPr>
        <b/>
        <i/>
        <sz val="8"/>
        <color rgb="FF0070C0"/>
        <rFont val="Verdana"/>
        <family val="2"/>
        <charset val="204"/>
      </rPr>
      <t xml:space="preserve">     888</t>
    </r>
  </si>
  <si>
    <r>
      <rPr>
        <i/>
        <sz val="8"/>
        <color rgb="FF0070C0"/>
        <rFont val="Verdana"/>
        <family val="2"/>
        <charset val="204"/>
      </rPr>
      <t xml:space="preserve">FORBO </t>
    </r>
    <r>
      <rPr>
        <b/>
        <i/>
        <sz val="8"/>
        <color rgb="FF0070C0"/>
        <rFont val="Verdana"/>
        <family val="2"/>
        <charset val="204"/>
      </rPr>
      <t>891</t>
    </r>
  </si>
  <si>
    <r>
      <rPr>
        <i/>
        <sz val="8"/>
        <color rgb="FF0070C0"/>
        <rFont val="Verdana"/>
        <family val="2"/>
        <charset val="204"/>
      </rPr>
      <t>FORBO</t>
    </r>
    <r>
      <rPr>
        <b/>
        <i/>
        <sz val="8"/>
        <color rgb="FF0070C0"/>
        <rFont val="Verdana"/>
        <family val="2"/>
        <charset val="204"/>
      </rPr>
      <t xml:space="preserve">  892</t>
    </r>
  </si>
  <si>
    <r>
      <rPr>
        <i/>
        <sz val="8"/>
        <color rgb="FF0070C0"/>
        <rFont val="Verdana"/>
        <family val="2"/>
        <charset val="204"/>
      </rPr>
      <t xml:space="preserve">FORBO </t>
    </r>
    <r>
      <rPr>
        <b/>
        <i/>
        <sz val="8"/>
        <color rgb="FF0070C0"/>
        <rFont val="Verdana"/>
        <family val="2"/>
        <charset val="204"/>
      </rPr>
      <t>893</t>
    </r>
  </si>
  <si>
    <r>
      <rPr>
        <i/>
        <sz val="8"/>
        <color rgb="FF0070C0"/>
        <rFont val="Verdana"/>
        <family val="2"/>
        <charset val="204"/>
      </rPr>
      <t xml:space="preserve">FORBO </t>
    </r>
    <r>
      <rPr>
        <b/>
        <i/>
        <sz val="8"/>
        <color rgb="FF0070C0"/>
        <rFont val="Verdana"/>
        <family val="2"/>
        <charset val="204"/>
      </rPr>
      <t>895</t>
    </r>
  </si>
  <si>
    <r>
      <rPr>
        <i/>
        <sz val="8"/>
        <color rgb="FF0070C0"/>
        <rFont val="Verdana"/>
        <family val="2"/>
        <charset val="204"/>
      </rPr>
      <t>FORBO</t>
    </r>
    <r>
      <rPr>
        <b/>
        <i/>
        <sz val="8"/>
        <color rgb="FF0070C0"/>
        <rFont val="Verdana"/>
        <family val="2"/>
        <charset val="204"/>
      </rPr>
      <t xml:space="preserve"> 898
</t>
    </r>
  </si>
  <si>
    <r>
      <rPr>
        <i/>
        <sz val="8"/>
        <color rgb="FF0070C0"/>
        <rFont val="Verdana"/>
        <family val="2"/>
        <charset val="204"/>
      </rPr>
      <t>FORBO</t>
    </r>
    <r>
      <rPr>
        <b/>
        <i/>
        <sz val="8"/>
        <color rgb="FF0070C0"/>
        <rFont val="Verdana"/>
        <family val="2"/>
        <charset val="204"/>
      </rPr>
      <t xml:space="preserve"> 732</t>
    </r>
  </si>
  <si>
    <r>
      <rPr>
        <i/>
        <sz val="8"/>
        <color rgb="FF0070C0"/>
        <rFont val="Verdana"/>
        <family val="2"/>
        <charset val="204"/>
      </rPr>
      <t xml:space="preserve">FORBO </t>
    </r>
    <r>
      <rPr>
        <b/>
        <i/>
        <sz val="8"/>
        <color rgb="FF0070C0"/>
        <rFont val="Verdana"/>
        <family val="2"/>
        <charset val="204"/>
      </rPr>
      <t>756</t>
    </r>
  </si>
  <si>
    <r>
      <rPr>
        <i/>
        <sz val="8"/>
        <color rgb="FF0070C0"/>
        <rFont val="Verdana"/>
        <family val="2"/>
        <charset val="204"/>
      </rPr>
      <t xml:space="preserve">FORBO </t>
    </r>
    <r>
      <rPr>
        <b/>
        <i/>
        <sz val="8"/>
        <color rgb="FF0070C0"/>
        <rFont val="Verdana"/>
        <family val="2"/>
        <charset val="204"/>
      </rPr>
      <t>778</t>
    </r>
  </si>
  <si>
    <r>
      <rPr>
        <i/>
        <sz val="8"/>
        <color rgb="FF0070C0"/>
        <rFont val="Verdana"/>
        <family val="2"/>
        <charset val="204"/>
      </rPr>
      <t>FORBO</t>
    </r>
    <r>
      <rPr>
        <b/>
        <i/>
        <sz val="8"/>
        <color rgb="FF0070C0"/>
        <rFont val="Verdana"/>
        <family val="2"/>
        <charset val="204"/>
      </rPr>
      <t xml:space="preserve"> 671</t>
    </r>
  </si>
  <si>
    <r>
      <rPr>
        <i/>
        <sz val="8"/>
        <color rgb="FF0070C0"/>
        <rFont val="Verdana"/>
        <family val="2"/>
        <charset val="204"/>
      </rPr>
      <t xml:space="preserve">FORBO </t>
    </r>
    <r>
      <rPr>
        <b/>
        <i/>
        <sz val="8"/>
        <color rgb="FF0070C0"/>
        <rFont val="Verdana"/>
        <family val="2"/>
        <charset val="204"/>
      </rPr>
      <t>302</t>
    </r>
  </si>
  <si>
    <r>
      <rPr>
        <i/>
        <sz val="8"/>
        <color rgb="FF0070C0"/>
        <rFont val="Verdana"/>
        <family val="2"/>
        <charset val="204"/>
      </rPr>
      <t xml:space="preserve">FORBO </t>
    </r>
    <r>
      <rPr>
        <b/>
        <i/>
        <sz val="8"/>
        <color rgb="FF0070C0"/>
        <rFont val="Verdana"/>
        <family val="2"/>
        <charset val="204"/>
      </rPr>
      <t>177</t>
    </r>
  </si>
  <si>
    <r>
      <t xml:space="preserve">FORBO </t>
    </r>
    <r>
      <rPr>
        <b/>
        <i/>
        <sz val="8"/>
        <color rgb="FF0070C0"/>
        <rFont val="Verdana"/>
        <family val="2"/>
        <charset val="204"/>
      </rPr>
      <t>804</t>
    </r>
  </si>
  <si>
    <t>Не содержащий воду, высококачественный, быстродействующий, эластичный и 
закрашиваемый красками однокомпонентный клей / герметик на основе полиуретана.</t>
  </si>
  <si>
    <t>0,310кг</t>
  </si>
  <si>
    <r>
      <rPr>
        <i/>
        <sz val="8"/>
        <color rgb="FF0070C0"/>
        <rFont val="Verdana"/>
        <family val="2"/>
        <charset val="204"/>
      </rPr>
      <t xml:space="preserve">FORBO </t>
    </r>
    <r>
      <rPr>
        <b/>
        <i/>
        <sz val="8"/>
        <color rgb="FF0070C0"/>
        <rFont val="Verdana"/>
        <family val="2"/>
        <charset val="204"/>
      </rPr>
      <t>100</t>
    </r>
  </si>
  <si>
    <t xml:space="preserve">Полиэстеровая нетканная подложка, прочноя на разрыв, распределяющее нагрузки приклеенного паркета, в качестве разделяющего и армирующего подстилающего слоя при укладке паркетных полов, особенно в случаях, когда основание не отвечает требованиям по укладке паркета, например: сухая цементная или ангидритная стяжка, старые полы. </t>
  </si>
  <si>
    <t>1х50м2</t>
  </si>
  <si>
    <r>
      <t xml:space="preserve">Дисперсионный клей с очень высокой клеящей способностью  для </t>
    </r>
    <r>
      <rPr>
        <b/>
        <sz val="8"/>
        <color indexed="8"/>
        <rFont val="Arial Narrow"/>
        <family val="2"/>
        <charset val="204"/>
      </rPr>
      <t>РЕЗИНОВЫХ ПОКРЫТИЙ</t>
    </r>
    <r>
      <rPr>
        <sz val="8"/>
        <color indexed="8"/>
        <rFont val="Arial Narrow"/>
        <family val="2"/>
        <charset val="204"/>
      </rPr>
      <t xml:space="preserve"> с гладкой и отшлифованной подложкой в рулонах и плитке, размером до 100 см х 100см, толщиной до 4 мм (напр. </t>
    </r>
    <r>
      <rPr>
        <b/>
        <sz val="8"/>
        <color indexed="8"/>
        <rFont val="Arial Narrow"/>
        <family val="2"/>
        <charset val="204"/>
      </rPr>
      <t>Norament</t>
    </r>
    <r>
      <rPr>
        <sz val="8"/>
        <color indexed="8"/>
        <rFont val="Arial Narrow"/>
        <family val="2"/>
        <charset val="204"/>
      </rPr>
      <t>) на подготовленные  основания. Пригоден для укладки покрытий из ПВХ и на вспененной основе, а также дизайновых, текстильных покрытий, иглопробивного материала, линолеума в рулонах на подготовленные впитывающие основания.</t>
    </r>
  </si>
  <si>
    <t>МАТЕРИАЛЫ для УКЛАДКИ ИСКУССТВЕННОЙ ТРАВЫ</t>
  </si>
  <si>
    <t>КРАСКА ДЛЯ СПОРТИВНОЙ РАЗМЕТКИ</t>
  </si>
  <si>
    <r>
      <rPr>
        <i/>
        <sz val="8"/>
        <color rgb="FF0070C0"/>
        <rFont val="Verdana"/>
        <family val="2"/>
        <charset val="204"/>
      </rPr>
      <t xml:space="preserve">FORBO </t>
    </r>
    <r>
      <rPr>
        <b/>
        <i/>
        <sz val="8"/>
        <color rgb="FF0070C0"/>
        <rFont val="Verdana"/>
        <family val="2"/>
        <charset val="204"/>
      </rPr>
      <t xml:space="preserve">8802    </t>
    </r>
    <r>
      <rPr>
        <i/>
        <sz val="8"/>
        <color rgb="FF0070C0"/>
        <rFont val="Verdana"/>
        <family val="2"/>
        <charset val="204"/>
      </rPr>
      <t xml:space="preserve">  Aqua</t>
    </r>
  </si>
  <si>
    <t>330 х 330 х h50мм</t>
  </si>
  <si>
    <t>Газонная решетка Maneg черная, в м2 - 9,15 модуля, более 200 т/м2</t>
  </si>
  <si>
    <t>834 х 834 х h42мм</t>
  </si>
  <si>
    <t>Газонная решетка Parking М зеленая, в м2 - 1,41 модуля, более 200 т/м2</t>
  </si>
  <si>
    <t>Газонная решетка Parking М черная, в м2 - 1,41 модуля, более 200 т/м2</t>
  </si>
  <si>
    <t>639 х 295 х h35,8мм</t>
  </si>
  <si>
    <t>Газонная решетка Green зеленая, в м2 - 5,29 модуля, более 200 т/м2</t>
  </si>
  <si>
    <t>Газонная решетка Green черная, в м2 - 5,29 модуля, более 200 т/м2</t>
  </si>
  <si>
    <t>595 х 595 х h42мм</t>
  </si>
  <si>
    <t>Газонная решетка Parking зеленая, в м2 - 2,8 модуля, более 200 т/м2</t>
  </si>
  <si>
    <t>Газонная решетка Parking черная, в м2 - 2,8 модуля, более 200 т/м2</t>
  </si>
  <si>
    <t>ГАЗОННЫЕ РЕШЕТКИ</t>
  </si>
  <si>
    <t>296,5 х 393</t>
  </si>
  <si>
    <t>Решетка пластиковая к придверному поддону, черная, 2шт</t>
  </si>
  <si>
    <t>600 х 400</t>
  </si>
  <si>
    <t>Придверный поддон</t>
  </si>
  <si>
    <t>ПРИДВЕРНАЯ РЕШЕТКА</t>
  </si>
  <si>
    <t>280 х 280 х h30мм</t>
  </si>
  <si>
    <t>Решетка пластиковая усиленная, цвет стали, до 19 т/м2</t>
  </si>
  <si>
    <t>Решетка пластиковая усиленная, цвет черный, до 19 т/м2</t>
  </si>
  <si>
    <t>Решетка пластиковая декоративная, цвет металлик, до 1,5 т/м2</t>
  </si>
  <si>
    <t>Решетка пластиковая декоративная, цвет черный, до 1,5 т/м2</t>
  </si>
  <si>
    <t>43 x 248 x h243</t>
  </si>
  <si>
    <t>Перегородка сифон к дождеприемнику 2шт</t>
  </si>
  <si>
    <t>238 x 150 x h155</t>
  </si>
  <si>
    <t>Корзина к дождеприемнику</t>
  </si>
  <si>
    <t>286 х 286 х h122</t>
  </si>
  <si>
    <t>Надстройка к дождеприемнику</t>
  </si>
  <si>
    <t>314 х 314 х h300мм</t>
  </si>
  <si>
    <t>Дождеприемник пластиковый 300х300</t>
  </si>
  <si>
    <t>ТОЧЕЧНЫЙ ВОДООТВОД</t>
  </si>
  <si>
    <t>1000 х 253 х h235мм</t>
  </si>
  <si>
    <t>Решетка 200 MEDIUM B-125 (усиленный композитный пластик), цвет черный</t>
  </si>
  <si>
    <t>СЕРИЯ HEAVY  200 D-400
 (в сборе с насадками и чугунными решетками, нагрузка до 40т/м2)</t>
  </si>
  <si>
    <t>500 х 153 х h435мм</t>
  </si>
  <si>
    <t>Пескоуловитель  пластиковый в сборе MEDIUM 100 h435</t>
  </si>
  <si>
    <t>500 х 136 х h20мм</t>
  </si>
  <si>
    <t>Решекта  пластиковая MEDIUM 100 B-125 (усиленный композитный пластик), цвет металлик, до 19 т/м2</t>
  </si>
  <si>
    <t>Решекта пластиковая MEDIUM 100 B-125 (усиленный композитный пластик), цвет черный, до 19 т/м2</t>
  </si>
  <si>
    <t>1000 х 153 х h195мм</t>
  </si>
  <si>
    <t xml:space="preserve">Лоток  пластиковый MEDIUM 100.175 h195 пластиковый, до 25 т/м2 </t>
  </si>
  <si>
    <t>1000 х 153 х h145мм</t>
  </si>
  <si>
    <t xml:space="preserve">Лоток  пластиковый MEDIUM 100.125 h145 пластиковый, до 25 т/м2 </t>
  </si>
  <si>
    <t>1000 х 153 х h85мм</t>
  </si>
  <si>
    <t>Лоток пластиковый MEDIUM 100.65 h85, до 25 т/м2</t>
  </si>
  <si>
    <t>СЕРИЯ MEDIUM B-125 100
 с усиленными пластик.решетками (композитный пластик), нагрузка до 19т/м2</t>
  </si>
  <si>
    <t xml:space="preserve"> х  х hмм</t>
  </si>
  <si>
    <t xml:space="preserve">Заглушка для лотков пластиковых Стандарт 200 </t>
  </si>
  <si>
    <t>5 х 116 х h150,5мм</t>
  </si>
  <si>
    <t>Заглушка-переходник для лотков пластиковых Стандарт 100.125 и 100.175</t>
  </si>
  <si>
    <t>4 х 116 х 45мм</t>
  </si>
  <si>
    <t>Заглушка для лотков пластиковых Стандарт 100.65</t>
  </si>
  <si>
    <t>1000 х 236 х h38мм</t>
  </si>
  <si>
    <t>Решетка 200 чугунная щелевая, с креплением и заглушками 2шт, до 25т/м2</t>
  </si>
  <si>
    <t>1000 х 236 х h15мм</t>
  </si>
  <si>
    <t>Решетка 200 стальная штампованная, до 1,5 т/м2</t>
  </si>
  <si>
    <t>500 х 136 х h38мм</t>
  </si>
  <si>
    <t>Решетка 100 чугунная щелевая с креплением и заглушками 2шт, до 25 т/м2</t>
  </si>
  <si>
    <t>500 х 136 х h9мм</t>
  </si>
  <si>
    <t>Решетка 100 стальная штампованная, до 1,5 т/м2</t>
  </si>
  <si>
    <t>500 х 136 х h17мм</t>
  </si>
  <si>
    <t>Решетка 100 пластиковая Волна, цвет металлик, до 1,5 т/м2</t>
  </si>
  <si>
    <t>Решетка 100 пластиковая Волна, цвет черный, до 1,5 т/м2</t>
  </si>
  <si>
    <t>500 х 153 х h419мм</t>
  </si>
  <si>
    <t>Пескоуловитель 100 h419 пластиковый в сборе, до 25 т/м2</t>
  </si>
  <si>
    <t>1000 х 253 х h214мм</t>
  </si>
  <si>
    <t>Лоток 200.210 h214 пластиковый, до 25 т/м2</t>
  </si>
  <si>
    <t>1000 х 153 х h179мм</t>
  </si>
  <si>
    <t>Лоток 100.175 h179 пластиковый, до 25 т/м2</t>
  </si>
  <si>
    <t>1000 х 153 х h129мм</t>
  </si>
  <si>
    <t>Лоток 100.125 h129 пластиковый, до 25 т/м2</t>
  </si>
  <si>
    <t>1000 х 153 х h99мм</t>
  </si>
  <si>
    <t>Лоток пластиковый STANDART 100.65 h99 , до 25 т/м2</t>
  </si>
  <si>
    <t>1000 х 153 х h69мм</t>
  </si>
  <si>
    <t>Лоток пластиковый STANDART 100.65 h69 , до 25 т/м2</t>
  </si>
  <si>
    <t>ВОДООТВОД ПОВЕРХНОСТНЫЙ STANDART 100</t>
  </si>
  <si>
    <t>Опт                   от 30 000р.</t>
  </si>
  <si>
    <t>Спец цена       от 100 000р.</t>
  </si>
  <si>
    <t>Длина/Ширина/Высота</t>
  </si>
  <si>
    <t>Вид</t>
  </si>
  <si>
    <t>(495)640-76-64, 924-41-00                                                         www.drenag-system.ru                                                            info@drenag-system.ru</t>
  </si>
  <si>
    <t xml:space="preserve">Хомут Ostendorf 48-52 11/2" в/к со штоком </t>
  </si>
  <si>
    <t xml:space="preserve">Хомут Ostendorf 108-112 4" в/к со штоком </t>
  </si>
  <si>
    <t xml:space="preserve">Хомут Ostendorf М8 38-42 11/4" б/к </t>
  </si>
  <si>
    <t xml:space="preserve">Хомут Ostendorf М8 108-112 4" б/к </t>
  </si>
  <si>
    <t>Смазка Ostendorf 500 грамм</t>
  </si>
  <si>
    <t>Смазка Ostendorf 250 грамм</t>
  </si>
  <si>
    <t>Смазка Ostendorf 150 грамм</t>
  </si>
  <si>
    <t>Комплектующие</t>
  </si>
  <si>
    <t>Патрубок PP-H Ostendorf D50</t>
  </si>
  <si>
    <t>Патрубок PP-H Ostendorf D40</t>
  </si>
  <si>
    <t>Патрубок PP-H Ostendorf D110</t>
  </si>
  <si>
    <t>Патрубки PP-Н, внутринние</t>
  </si>
  <si>
    <t>Ревизия PP-H Ostendorf D50 с крышкой</t>
  </si>
  <si>
    <t>Ревизия PP-H Ostendorf D110 с крышкой</t>
  </si>
  <si>
    <t>Ревизии PP-Н, внутринние</t>
  </si>
  <si>
    <t>Заглушка PP-H Ostendorf D110</t>
  </si>
  <si>
    <t>Заглушка PP-H Ostendorf D50</t>
  </si>
  <si>
    <t>Заглушка PP-H Ostendorf D40</t>
  </si>
  <si>
    <t>Заглушки PP-Н, внутринние</t>
  </si>
  <si>
    <t>Переход PP-H Ostendorf D110 на чугун</t>
  </si>
  <si>
    <t>Переход PP-H Ostendorf D50 на чугун</t>
  </si>
  <si>
    <t>Переход PP-H Ostendorf D110х50</t>
  </si>
  <si>
    <t>Переход PP-H Ostendorf D50х40</t>
  </si>
  <si>
    <t>Переходы PP-H, внутринние</t>
  </si>
  <si>
    <t>Муфта PP-H Ostendorf D110 надвижная</t>
  </si>
  <si>
    <t>Муфта PP-H Ostendorf D50 надвижная</t>
  </si>
  <si>
    <t>Муфта PP-H Ostendorf D40 надвижная</t>
  </si>
  <si>
    <t>Муфты PP-H, внутринние</t>
  </si>
  <si>
    <t>Крестовина PP-H Ostendorf D50х50х67,5</t>
  </si>
  <si>
    <t>Крестовина PP-H Ostendorf D110х50х67,5</t>
  </si>
  <si>
    <t>Крестовина PP-H Ostendorf D110х110х110х67,5 двухплоск.</t>
  </si>
  <si>
    <t>Крестовина PP-H Ostendorf D110х110х67,5</t>
  </si>
  <si>
    <t>Крестовины PP-Н, внутринние</t>
  </si>
  <si>
    <t>Тройник PP-H Ostendorf D50Х50х87,5</t>
  </si>
  <si>
    <t>Тройник PP-H Ostendorf D50х50х67,5</t>
  </si>
  <si>
    <t>Тройник PP-H Ostendorf D50х50х45</t>
  </si>
  <si>
    <t>Тройник PP-H Ostendorf D110х50х87,5</t>
  </si>
  <si>
    <t>Тройник PP-H Ostendorf D110х50х45</t>
  </si>
  <si>
    <t>Тройник PP-H Ostendorf D110х110х87,5</t>
  </si>
  <si>
    <t>Тройник PP-H Ostendorf D110х110х67,5</t>
  </si>
  <si>
    <t>Тройник PP-H Ostendorf D110х110х45</t>
  </si>
  <si>
    <t>Тройники PP-Н, внутринние</t>
  </si>
  <si>
    <t>Отвод PP-H Ostendorf D50х87,5</t>
  </si>
  <si>
    <t>Отвод PP-H Ostendorf D50х67,5</t>
  </si>
  <si>
    <t>Отвод PP-H Ostendorf D50х45</t>
  </si>
  <si>
    <t>Отвод PP-H Ostendorf D50х30</t>
  </si>
  <si>
    <t>Отвод PP-H Ostendorf D50х15</t>
  </si>
  <si>
    <t>Отвод PP-H Ostendorf D110х87,5</t>
  </si>
  <si>
    <t>Отвод PP-H Ostendorf D110х67,5</t>
  </si>
  <si>
    <t>Отвод PP-H Ostendorf D110х45</t>
  </si>
  <si>
    <t>Отвод PP-H Ostendorf D110х30</t>
  </si>
  <si>
    <t>Отвод PP-H Ostendorf D110х15</t>
  </si>
  <si>
    <t>Отводы PP-Н, внутринние</t>
  </si>
  <si>
    <t>Труба PP-H Ostendorf D50х1,8 L=2,0м</t>
  </si>
  <si>
    <t>Труба PP-H Ostendorf D50х1,8 L=1,5м</t>
  </si>
  <si>
    <t>Труба PP-H Ostendorf D50х1,8 L=1,0м</t>
  </si>
  <si>
    <t>Труба PP-H Ostendorf D50х1,8 L=0,75м</t>
  </si>
  <si>
    <t>Труба PP-H Ostendorf D50х1,8 L=0,5м</t>
  </si>
  <si>
    <t>Труба PP-H Ostendorf D50х1,8 L=0,25м</t>
  </si>
  <si>
    <t>Труба PP-H Ostendorf D110х2,7 L=2,0м</t>
  </si>
  <si>
    <t>Труба PP-H Ostendorf D110х2,7 L=1,5м</t>
  </si>
  <si>
    <t>Труба PP-H Ostendorf D110х2,7 L=1,0м</t>
  </si>
  <si>
    <t>Труба PP-H Ostendorf D110х2,7 L=0,75м</t>
  </si>
  <si>
    <t>Труба PP-H Ostendorf D110х2,7 L=0,5м</t>
  </si>
  <si>
    <t>Труба PP-H Ostendorf D110х2,7 L=0,25м</t>
  </si>
  <si>
    <t>Трубы PP-Н, внутринние</t>
  </si>
  <si>
    <t>Переход НПВХ Ostendorf D200х160</t>
  </si>
  <si>
    <t>Переход НПВХ Ostendorf D160х110</t>
  </si>
  <si>
    <t>Переходы НПВХ, наружные</t>
  </si>
  <si>
    <t>Муфта НПВХ Ostendorf D200 ремонтная</t>
  </si>
  <si>
    <t>Муфта НПВХ Ostendorf D200 двухраструбная</t>
  </si>
  <si>
    <t>Муфта НПВХ Ostendorf D160 ремонтная</t>
  </si>
  <si>
    <t>Муфта НПВХ Ostendorf D160 двухраструбная</t>
  </si>
  <si>
    <t>Муфта НПВХ Ostendorf D110 ремонтная</t>
  </si>
  <si>
    <t>Муфта НПВХ Ostendorf D110 двухраструбная</t>
  </si>
  <si>
    <t>Муфты НПВХ, наружные</t>
  </si>
  <si>
    <t>Ревизия НПВХ Ostendorf D200</t>
  </si>
  <si>
    <t>Ревизия НПВХ Ostendorf D160</t>
  </si>
  <si>
    <t>Ревизии НПВХ, наружные</t>
  </si>
  <si>
    <t xml:space="preserve">Заглушка НПВХ Ostendorf D200 </t>
  </si>
  <si>
    <t xml:space="preserve">Заглушка НПВХ Ostendorf D160 </t>
  </si>
  <si>
    <t xml:space="preserve">Заглушка НПВХ Ostendorf D110 </t>
  </si>
  <si>
    <t>Заглушки НПВХ, наружные</t>
  </si>
  <si>
    <t>Тройник НПВХ Ostendorf D200х200х87</t>
  </si>
  <si>
    <t>Тройник НПВХ Ostendorf D200х200х45</t>
  </si>
  <si>
    <t>Тройник НПВХ Ostendorf D200х160х87</t>
  </si>
  <si>
    <t>Тройник НПВХ Ostendorf D200х160х45</t>
  </si>
  <si>
    <t>Тройник НПВХ Ostendorf D200Х110х87</t>
  </si>
  <si>
    <t>Тройник НПВХ Ostendorf D200Х110х45</t>
  </si>
  <si>
    <t>Тройник НПВХ Ostendorf D160х160х87</t>
  </si>
  <si>
    <t>Тройник НПВХ Ostendorf D160х160х45</t>
  </si>
  <si>
    <t>Тройник НПВХ Ostendorf D160х110х87</t>
  </si>
  <si>
    <t>Тройник НПВХ Ostendorf D160х110х45</t>
  </si>
  <si>
    <t>Тройник НПВХ Ostendorf D110х110х87</t>
  </si>
  <si>
    <t>Тройник НПВХ Ostendorf D110х110х45</t>
  </si>
  <si>
    <t>Тройники НПВХ, наружные</t>
  </si>
  <si>
    <t>Отвод НПВХ Ostendorf D200х87</t>
  </si>
  <si>
    <t>Отвод НПВХ Ostendorf D200х67</t>
  </si>
  <si>
    <t>Отвод НПВХ Ostendorf D200х45</t>
  </si>
  <si>
    <t>Отвод НПВХ Ostendorf D200х30</t>
  </si>
  <si>
    <t>Отвод НПВХ Ostendorf D160х87</t>
  </si>
  <si>
    <t>Отвод НПВХ Ostendorf D160х67</t>
  </si>
  <si>
    <t>Отвод НПВХ Ostendorf D160х45</t>
  </si>
  <si>
    <t>Отвод НПВХ Ostendorf D160х30</t>
  </si>
  <si>
    <t>Отвод НПВХ Ostendorf D110х87</t>
  </si>
  <si>
    <t>Отвод НПВХ Ostendorf D110х67</t>
  </si>
  <si>
    <t>Отвод НПВХ Ostendorf D110х45</t>
  </si>
  <si>
    <t>Отвод НПВХ Ostendorf D110х30</t>
  </si>
  <si>
    <t>Отводы НПВХ, наружные</t>
  </si>
  <si>
    <t>Труба НПВХ Ostendorf D200х4,9 L=5,0м</t>
  </si>
  <si>
    <t>Труба НПВХ Ostendorf D200х4,9 L=2,0м</t>
  </si>
  <si>
    <t>Труба НПВХ Ostendorf D200х4,9 L=1,0м</t>
  </si>
  <si>
    <t>Труба НПВХ Ostendorf D160х4,0 L=1,0м</t>
  </si>
  <si>
    <t>Труба НПВХ Ostendorf D160х4,0 L=5,0м</t>
  </si>
  <si>
    <t>Труба НПВХ Ostendorf D160х4,0 L=2,0м</t>
  </si>
  <si>
    <t>Труба НПВХ Ostendorf D110х3,2 L=5,0м</t>
  </si>
  <si>
    <t>Труба НПВХ Ostendorf D110х3,2 L=2,0м</t>
  </si>
  <si>
    <t>Труба НПВХ Ostendorf D110х3,2 L=1,0м</t>
  </si>
  <si>
    <t>Трубы НПВХ, наружные</t>
  </si>
  <si>
    <t>Розница         руб.</t>
  </si>
  <si>
    <t>Опт.  От                   30 000руб.</t>
  </si>
  <si>
    <t>Спец. Цена         от 70 000руб.</t>
  </si>
  <si>
    <t>Трубы безнапорные Ostendorf , для наружной и внутренней канализации и водоотвода.</t>
  </si>
  <si>
    <t>25м</t>
  </si>
  <si>
    <t>Двухсторонний, армированный тканью скотч для быстрого прикрепления ковровых, виниловых покрытий к поверхностям. Ширина 50мм.</t>
  </si>
  <si>
    <t>FORBO 046</t>
  </si>
  <si>
    <t>Дисперсионная грунтовка для регулирования впитываемости и остаточного связывания пыли абсорбирующих, минеральных оснований. Улучшает адгезию дисперсионных, синтетических и 2-компонентных клеев Форбо к прочно лежащим абсорбирующим, минеральным основаниям.</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</si>
</sst>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_-* #,##0.00_р_._-;\-* #,##0.00_р_._-;_-* \-??_р_._-;_-@_-"/>
    <numFmt numFmtId="166" formatCode="#,##0.00\ [$€-1]"/>
    <numFmt numFmtId="167" formatCode="#,##0.00&quot;р.&quot;"/>
    <numFmt numFmtId="168" formatCode="#,##0&quot;р.&quot;"/>
  </numFmts>
  <fonts count="73" x14ac:knownFonts="1">
    <font>
      <sz val="11"/>
      <color theme="1"/>
      <name val="Verdana"/>
      <family val="2"/>
    </font>
    <font>
      <sz val="11"/>
      <color theme="1"/>
      <name val="Verdana"/>
      <family val="2"/>
      <charset val="204"/>
      <scheme val="minor"/>
    </font>
    <font>
      <sz val="11"/>
      <color theme="1"/>
      <name val="Verdana"/>
      <family val="2"/>
      <charset val="204"/>
      <scheme val="minor"/>
    </font>
    <font>
      <sz val="11"/>
      <color theme="1"/>
      <name val="Verdana"/>
      <family val="2"/>
      <charset val="204"/>
      <scheme val="minor"/>
    </font>
    <font>
      <sz val="22"/>
      <color indexed="8"/>
      <name val="Verdana"/>
      <family val="2"/>
    </font>
    <font>
      <sz val="8"/>
      <color indexed="8"/>
      <name val="Verdana"/>
      <family val="2"/>
      <charset val="204"/>
    </font>
    <font>
      <sz val="8"/>
      <color indexed="8"/>
      <name val="Arial Narrow"/>
      <family val="2"/>
      <charset val="204"/>
    </font>
    <font>
      <b/>
      <i/>
      <sz val="10"/>
      <color indexed="8"/>
      <name val="Verdana"/>
      <family val="2"/>
      <charset val="204"/>
    </font>
    <font>
      <b/>
      <sz val="8"/>
      <color indexed="8"/>
      <name val="Arial Narrow"/>
      <family val="2"/>
      <charset val="204"/>
    </font>
    <font>
      <b/>
      <i/>
      <sz val="10"/>
      <color indexed="8"/>
      <name val="Verdana"/>
      <family val="2"/>
      <charset val="204"/>
    </font>
    <font>
      <sz val="11"/>
      <color indexed="10"/>
      <name val="Verdana"/>
      <family val="2"/>
      <charset val="204"/>
    </font>
    <font>
      <sz val="8"/>
      <name val="Arial Narrow"/>
      <family val="2"/>
      <charset val="204"/>
    </font>
    <font>
      <b/>
      <i/>
      <sz val="8"/>
      <color indexed="23"/>
      <name val="Verdana"/>
      <family val="2"/>
      <charset val="204"/>
    </font>
    <font>
      <sz val="8"/>
      <color indexed="8"/>
      <name val="Verdana"/>
      <family val="2"/>
    </font>
    <font>
      <sz val="11"/>
      <color indexed="8"/>
      <name val="Arial Narrow"/>
      <family val="2"/>
      <charset val="204"/>
    </font>
    <font>
      <sz val="8"/>
      <color indexed="8"/>
      <name val="Verdana"/>
      <family val="2"/>
      <charset val="204"/>
    </font>
    <font>
      <i/>
      <sz val="10"/>
      <color indexed="8"/>
      <name val="Verdana"/>
      <family val="2"/>
      <charset val="204"/>
    </font>
    <font>
      <sz val="8"/>
      <color indexed="8"/>
      <name val="Verdana"/>
      <family val="2"/>
    </font>
    <font>
      <sz val="10"/>
      <name val="Arial Cyr"/>
      <charset val="204"/>
    </font>
    <font>
      <sz val="11"/>
      <color indexed="8"/>
      <name val="Calibri"/>
      <family val="2"/>
      <charset val="204"/>
    </font>
    <font>
      <sz val="8"/>
      <color indexed="8"/>
      <name val="Calibri"/>
      <family val="2"/>
      <charset val="204"/>
    </font>
    <font>
      <sz val="10"/>
      <color indexed="8"/>
      <name val="Calibri"/>
      <family val="2"/>
      <charset val="204"/>
    </font>
    <font>
      <sz val="10"/>
      <name val="Arial Cyr"/>
      <family val="2"/>
      <charset val="204"/>
    </font>
    <font>
      <b/>
      <i/>
      <sz val="8"/>
      <color indexed="8"/>
      <name val="Verdana"/>
      <family val="2"/>
      <charset val="204"/>
    </font>
    <font>
      <b/>
      <i/>
      <sz val="8"/>
      <color indexed="8"/>
      <name val="Verdana"/>
      <family val="2"/>
      <charset val="204"/>
    </font>
    <font>
      <sz val="8"/>
      <name val="Verdana"/>
      <family val="2"/>
    </font>
    <font>
      <b/>
      <sz val="8"/>
      <name val="Arial"/>
      <family val="2"/>
      <charset val="204"/>
    </font>
    <font>
      <sz val="8"/>
      <name val="Calibri"/>
      <family val="2"/>
      <charset val="204"/>
    </font>
    <font>
      <sz val="10"/>
      <color indexed="8"/>
      <name val="Arial Narrow"/>
      <family val="2"/>
      <charset val="204"/>
    </font>
    <font>
      <u/>
      <sz val="11"/>
      <color theme="10"/>
      <name val="Verdana"/>
      <family val="2"/>
    </font>
    <font>
      <b/>
      <i/>
      <sz val="8"/>
      <color theme="10"/>
      <name val="Verdana"/>
      <family val="2"/>
      <charset val="204"/>
    </font>
    <font>
      <b/>
      <i/>
      <sz val="8"/>
      <color theme="1"/>
      <name val="Verdana"/>
      <family val="2"/>
      <charset val="204"/>
    </font>
    <font>
      <sz val="8"/>
      <name val="Arial CYR"/>
      <family val="2"/>
      <charset val="204"/>
    </font>
    <font>
      <sz val="8"/>
      <color theme="1"/>
      <name val="Arial Narrow"/>
      <family val="2"/>
      <charset val="204"/>
    </font>
    <font>
      <sz val="8"/>
      <color theme="1"/>
      <name val="Calibri"/>
      <family val="2"/>
      <charset val="204"/>
    </font>
    <font>
      <b/>
      <i/>
      <sz val="10"/>
      <color rgb="FFFF0000"/>
      <name val="Verdana"/>
      <family val="2"/>
      <charset val="204"/>
    </font>
    <font>
      <b/>
      <i/>
      <sz val="10"/>
      <color rgb="FFFF0000"/>
      <name val="Arial Narrow"/>
      <family val="2"/>
      <charset val="204"/>
    </font>
    <font>
      <b/>
      <sz val="8"/>
      <name val="Calibri"/>
      <family val="2"/>
      <charset val="204"/>
    </font>
    <font>
      <b/>
      <i/>
      <sz val="12"/>
      <name val="Calibri"/>
      <family val="2"/>
      <charset val="204"/>
    </font>
    <font>
      <sz val="12"/>
      <color theme="1"/>
      <name val="Verdana"/>
      <family val="2"/>
    </font>
    <font>
      <b/>
      <i/>
      <sz val="10"/>
      <color theme="1"/>
      <name val="Arial Narrow"/>
      <family val="2"/>
      <charset val="204"/>
    </font>
    <font>
      <b/>
      <i/>
      <sz val="10"/>
      <color theme="0"/>
      <name val="Arial"/>
      <family val="2"/>
      <charset val="204"/>
    </font>
    <font>
      <b/>
      <sz val="8"/>
      <color theme="1"/>
      <name val="Arial Narrow"/>
      <family val="2"/>
      <charset val="204"/>
    </font>
    <font>
      <sz val="11"/>
      <color theme="0"/>
      <name val="Verdana"/>
      <family val="2"/>
    </font>
    <font>
      <sz val="11"/>
      <color theme="1"/>
      <name val="Verdana"/>
      <family val="2"/>
      <scheme val="minor"/>
    </font>
    <font>
      <b/>
      <i/>
      <sz val="8"/>
      <color rgb="FF1644AA"/>
      <name val="Verdana"/>
      <family val="2"/>
      <charset val="204"/>
      <scheme val="minor"/>
    </font>
    <font>
      <b/>
      <i/>
      <sz val="8"/>
      <color rgb="FF1644AA"/>
      <name val="Verdana"/>
      <family val="2"/>
      <charset val="204"/>
      <scheme val="major"/>
    </font>
    <font>
      <b/>
      <i/>
      <sz val="9"/>
      <color rgb="FF1644AA"/>
      <name val="Verdana"/>
      <family val="2"/>
      <charset val="204"/>
      <scheme val="major"/>
    </font>
    <font>
      <i/>
      <sz val="8"/>
      <color rgb="FF1644AA"/>
      <name val="Verdana"/>
      <family val="2"/>
      <charset val="204"/>
      <scheme val="major"/>
    </font>
    <font>
      <sz val="7"/>
      <name val="Arial"/>
      <family val="2"/>
      <charset val="204"/>
    </font>
    <font>
      <b/>
      <i/>
      <sz val="10"/>
      <color rgb="FF0070C0"/>
      <name val="Verdana"/>
      <family val="2"/>
      <charset val="204"/>
    </font>
    <font>
      <b/>
      <sz val="8"/>
      <color indexed="8"/>
      <name val="Verdana"/>
      <family val="2"/>
      <charset val="204"/>
    </font>
    <font>
      <b/>
      <sz val="8"/>
      <name val="Verdana"/>
      <family val="2"/>
      <charset val="204"/>
    </font>
    <font>
      <sz val="10"/>
      <color theme="1"/>
      <name val="Verdana"/>
      <family val="2"/>
    </font>
    <font>
      <sz val="8"/>
      <color theme="1"/>
      <name val="Verdana"/>
      <family val="2"/>
    </font>
    <font>
      <b/>
      <sz val="11"/>
      <color theme="1"/>
      <name val="Verdana"/>
      <family val="2"/>
      <charset val="204"/>
    </font>
    <font>
      <b/>
      <i/>
      <sz val="8"/>
      <color rgb="FF0070C0"/>
      <name val="Verdana"/>
      <family val="2"/>
      <charset val="204"/>
    </font>
    <font>
      <i/>
      <sz val="8"/>
      <color rgb="FF0070C0"/>
      <name val="Verdana"/>
      <family val="2"/>
      <charset val="204"/>
    </font>
    <font>
      <sz val="11"/>
      <color rgb="FFFF0000"/>
      <name val="Verdana"/>
      <family val="2"/>
      <charset val="204"/>
      <scheme val="minor"/>
    </font>
    <font>
      <b/>
      <sz val="11"/>
      <color theme="1"/>
      <name val="Verdana"/>
      <family val="2"/>
      <charset val="204"/>
      <scheme val="minor"/>
    </font>
    <font>
      <sz val="12"/>
      <color theme="1"/>
      <name val="Verdana"/>
      <family val="2"/>
      <charset val="204"/>
      <scheme val="minor"/>
    </font>
    <font>
      <b/>
      <sz val="12"/>
      <color theme="1"/>
      <name val="Verdana"/>
      <family val="2"/>
      <charset val="204"/>
      <scheme val="minor"/>
    </font>
    <font>
      <b/>
      <u/>
      <sz val="10"/>
      <color indexed="9"/>
      <name val="Arial Cyr"/>
      <charset val="204"/>
    </font>
    <font>
      <u/>
      <sz val="6.6"/>
      <color theme="10"/>
      <name val="Calibri"/>
      <family val="2"/>
      <charset val="204"/>
    </font>
    <font>
      <u/>
      <sz val="16"/>
      <color theme="10"/>
      <name val="Calibri"/>
      <family val="2"/>
      <charset val="204"/>
    </font>
    <font>
      <b/>
      <sz val="14"/>
      <color theme="1"/>
      <name val="Verdana"/>
      <family val="2"/>
      <charset val="204"/>
      <scheme val="minor"/>
    </font>
    <font>
      <sz val="10"/>
      <color theme="1"/>
      <name val="Verdana"/>
      <family val="2"/>
      <scheme val="minor"/>
    </font>
    <font>
      <b/>
      <sz val="14"/>
      <color rgb="FF00B050"/>
      <name val="Verdana"/>
      <family val="2"/>
      <charset val="204"/>
      <scheme val="minor"/>
    </font>
    <font>
      <b/>
      <sz val="14"/>
      <color theme="0" tint="-0.499984740745262"/>
      <name val="Verdana"/>
      <family val="2"/>
      <charset val="204"/>
      <scheme val="minor"/>
    </font>
    <font>
      <b/>
      <sz val="14"/>
      <color rgb="FFFF9900"/>
      <name val="Verdana"/>
      <family val="2"/>
      <charset val="204"/>
      <scheme val="minor"/>
    </font>
    <font>
      <sz val="8"/>
      <name val="Verdana"/>
      <family val="2"/>
      <charset val="204"/>
      <scheme val="minor"/>
    </font>
    <font>
      <b/>
      <sz val="14"/>
      <name val="Verdana"/>
      <family val="2"/>
      <charset val="204"/>
      <scheme val="minor"/>
    </font>
    <font>
      <sz val="14"/>
      <color theme="1"/>
      <name val="Verdana"/>
      <family val="2"/>
      <charset val="204"/>
      <scheme val="minor"/>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00B050"/>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s>
  <cellStyleXfs count="10">
    <xf numFmtId="0" fontId="0" fillId="0" borderId="0"/>
    <xf numFmtId="0" fontId="18" fillId="0" borderId="0"/>
    <xf numFmtId="0" fontId="22" fillId="0" borderId="0"/>
    <xf numFmtId="165" fontId="22" fillId="0" borderId="0" applyFill="0" applyBorder="0" applyAlignment="0" applyProtection="0"/>
    <xf numFmtId="0" fontId="29" fillId="0" borderId="0" applyNumberFormat="0" applyFill="0" applyBorder="0" applyAlignment="0" applyProtection="0"/>
    <xf numFmtId="0" fontId="3" fillId="0" borderId="0"/>
    <xf numFmtId="0" fontId="2" fillId="0" borderId="0"/>
    <xf numFmtId="0" fontId="44" fillId="0" borderId="0"/>
    <xf numFmtId="0" fontId="1" fillId="0" borderId="0"/>
    <xf numFmtId="0" fontId="63" fillId="0" borderId="0" applyNumberFormat="0" applyFill="0" applyBorder="0" applyAlignment="0" applyProtection="0">
      <alignment vertical="top"/>
      <protection locked="0"/>
    </xf>
  </cellStyleXfs>
  <cellXfs count="490">
    <xf numFmtId="0" fontId="0" fillId="0" borderId="0" xfId="0"/>
    <xf numFmtId="0" fontId="4" fillId="0" borderId="0" xfId="0" applyFont="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0" xfId="0" applyAlignment="1">
      <alignment wrapText="1"/>
    </xf>
    <xf numFmtId="0" fontId="0" fillId="0" borderId="1" xfId="0" applyBorder="1"/>
    <xf numFmtId="0" fontId="0" fillId="0" borderId="0" xfId="0" applyBorder="1"/>
    <xf numFmtId="0" fontId="6" fillId="0" borderId="1" xfId="0" applyFont="1" applyBorder="1" applyAlignment="1">
      <alignment horizontal="left" vertical="center" wrapText="1"/>
    </xf>
    <xf numFmtId="0" fontId="6" fillId="0" borderId="2" xfId="0" applyFont="1" applyBorder="1" applyAlignment="1">
      <alignment horizontal="center" vertical="center"/>
    </xf>
    <xf numFmtId="0" fontId="12" fillId="0" borderId="0" xfId="0" applyFont="1" applyAlignment="1">
      <alignment horizontal="center" vertical="center" wrapText="1"/>
    </xf>
    <xf numFmtId="0" fontId="6" fillId="0" borderId="2" xfId="0" applyFont="1" applyBorder="1" applyAlignment="1">
      <alignment horizontal="center" vertical="center" wrapText="1"/>
    </xf>
    <xf numFmtId="2" fontId="6" fillId="0" borderId="1" xfId="0" applyNumberFormat="1" applyFont="1" applyBorder="1" applyAlignment="1">
      <alignment horizontal="center" vertical="center"/>
    </xf>
    <xf numFmtId="0" fontId="5" fillId="0" borderId="3"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3" xfId="0" applyFont="1" applyBorder="1" applyAlignment="1">
      <alignment horizontal="center" vertical="center" wrapText="1"/>
    </xf>
    <xf numFmtId="0" fontId="6" fillId="0" borderId="1" xfId="0" applyFont="1" applyBorder="1" applyAlignment="1">
      <alignment horizontal="left" vertical="center" wrapText="1" indent="1"/>
    </xf>
    <xf numFmtId="0" fontId="0" fillId="0" borderId="1" xfId="0" applyBorder="1" applyAlignment="1">
      <alignment horizontal="center" vertical="center"/>
    </xf>
    <xf numFmtId="0" fontId="10" fillId="0" borderId="0" xfId="0" applyFont="1"/>
    <xf numFmtId="0" fontId="13" fillId="0" borderId="0" xfId="0" applyFont="1" applyAlignment="1">
      <alignment horizontal="center" vertical="center" wrapText="1"/>
    </xf>
    <xf numFmtId="0" fontId="13" fillId="0" borderId="1" xfId="0" applyFont="1" applyBorder="1"/>
    <xf numFmtId="0" fontId="13" fillId="0" borderId="1" xfId="0" applyFont="1" applyBorder="1" applyAlignment="1">
      <alignment horizontal="center" vertical="center"/>
    </xf>
    <xf numFmtId="0" fontId="0" fillId="0" borderId="1" xfId="0" applyBorder="1" applyAlignment="1">
      <alignment horizontal="left" wrapText="1"/>
    </xf>
    <xf numFmtId="0" fontId="13" fillId="0" borderId="1" xfId="0" applyFont="1" applyBorder="1" applyAlignment="1">
      <alignment horizontal="left" wrapText="1"/>
    </xf>
    <xf numFmtId="2" fontId="17"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2" fontId="13" fillId="0" borderId="1" xfId="0" applyNumberFormat="1" applyFont="1" applyBorder="1" applyAlignment="1">
      <alignment horizontal="center" vertical="center"/>
    </xf>
    <xf numFmtId="0" fontId="13" fillId="0" borderId="1" xfId="0" applyFont="1" applyBorder="1" applyAlignment="1">
      <alignment wrapText="1"/>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5" fillId="0" borderId="1" xfId="0" applyFont="1" applyBorder="1" applyAlignment="1">
      <alignment horizontal="left" vertical="center"/>
    </xf>
    <xf numFmtId="0" fontId="0" fillId="0" borderId="6" xfId="0" applyBorder="1"/>
    <xf numFmtId="0" fontId="6" fillId="0" borderId="0" xfId="0" applyFont="1" applyBorder="1" applyAlignment="1">
      <alignment horizontal="left" vertical="center" wrapText="1" indent="1"/>
    </xf>
    <xf numFmtId="0" fontId="20" fillId="0" borderId="1" xfId="0" applyFont="1" applyBorder="1" applyAlignment="1">
      <alignment horizontal="center" vertical="center"/>
    </xf>
    <xf numFmtId="0" fontId="6" fillId="0" borderId="0" xfId="0" applyFont="1" applyBorder="1" applyAlignment="1">
      <alignment horizontal="center" vertical="center" wrapText="1"/>
    </xf>
    <xf numFmtId="0" fontId="6" fillId="0" borderId="2" xfId="0" applyFont="1" applyBorder="1" applyAlignment="1">
      <alignment horizontal="left" vertical="center" wrapText="1" indent="1"/>
    </xf>
    <xf numFmtId="0" fontId="20" fillId="0" borderId="1" xfId="0" applyFont="1" applyBorder="1" applyAlignment="1">
      <alignment horizontal="center" vertical="center" wrapText="1"/>
    </xf>
    <xf numFmtId="0" fontId="20" fillId="0" borderId="0" xfId="0" applyFont="1" applyBorder="1" applyAlignment="1">
      <alignment horizontal="center" vertical="center"/>
    </xf>
    <xf numFmtId="164" fontId="20" fillId="0" borderId="1" xfId="0" applyNumberFormat="1" applyFont="1" applyBorder="1" applyAlignment="1">
      <alignment horizontal="center" vertical="center"/>
    </xf>
    <xf numFmtId="0" fontId="0" fillId="0" borderId="0" xfId="0" applyAlignment="1">
      <alignment vertical="center"/>
    </xf>
    <xf numFmtId="0" fontId="19" fillId="0" borderId="1" xfId="0" applyFont="1" applyBorder="1" applyAlignment="1">
      <alignment horizontal="left" vertical="center" indent="1"/>
    </xf>
    <xf numFmtId="0" fontId="19" fillId="0" borderId="1" xfId="0" applyFont="1" applyBorder="1" applyAlignment="1">
      <alignment horizontal="left" inden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0" fontId="19" fillId="0" borderId="1" xfId="0" applyFont="1" applyFill="1" applyBorder="1" applyAlignment="1">
      <alignment horizontal="left" vertical="center" indent="1"/>
    </xf>
    <xf numFmtId="0" fontId="19" fillId="0" borderId="0" xfId="0" applyFont="1" applyBorder="1" applyAlignment="1">
      <alignment horizontal="left" vertical="center" indent="1"/>
    </xf>
    <xf numFmtId="0" fontId="20" fillId="0" borderId="0" xfId="0" applyFont="1" applyBorder="1" applyAlignment="1">
      <alignment horizontal="center" vertical="center" wrapText="1"/>
    </xf>
    <xf numFmtId="0" fontId="21" fillId="0" borderId="1" xfId="0" applyFont="1" applyFill="1" applyBorder="1" applyAlignment="1">
      <alignment horizontal="left" indent="1"/>
    </xf>
    <xf numFmtId="0" fontId="6" fillId="0" borderId="5" xfId="0" applyFont="1" applyBorder="1" applyAlignment="1">
      <alignment horizontal="left" vertical="center" wrapText="1" indent="1"/>
    </xf>
    <xf numFmtId="0" fontId="6" fillId="0" borderId="5" xfId="0" applyFont="1" applyBorder="1" applyAlignment="1">
      <alignment horizontal="center" vertical="center" wrapText="1"/>
    </xf>
    <xf numFmtId="0" fontId="23" fillId="0" borderId="1" xfId="0" applyFont="1" applyBorder="1" applyAlignment="1">
      <alignment horizontal="center" vertical="center" wrapText="1"/>
    </xf>
    <xf numFmtId="0" fontId="24" fillId="0" borderId="1" xfId="0" applyFont="1" applyBorder="1" applyAlignment="1">
      <alignment horizontal="center" vertical="center"/>
    </xf>
    <xf numFmtId="0" fontId="24" fillId="0" borderId="1" xfId="0" applyFont="1" applyBorder="1" applyAlignment="1">
      <alignment horizontal="center" vertical="center" wrapText="1"/>
    </xf>
    <xf numFmtId="0" fontId="6" fillId="0" borderId="5" xfId="0" applyFont="1" applyBorder="1" applyAlignment="1">
      <alignment horizontal="center" vertical="center"/>
    </xf>
    <xf numFmtId="2" fontId="6" fillId="0" borderId="5" xfId="0" applyNumberFormat="1" applyFont="1" applyBorder="1" applyAlignment="1">
      <alignment horizontal="center" vertical="center"/>
    </xf>
    <xf numFmtId="0" fontId="0" fillId="0" borderId="0" xfId="0" applyBorder="1" applyAlignment="1"/>
    <xf numFmtId="0" fontId="26"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20" fillId="0" borderId="1" xfId="0" applyFont="1" applyBorder="1" applyAlignment="1">
      <alignment horizontal="center" vertical="center" wrapText="1"/>
    </xf>
    <xf numFmtId="0" fontId="6" fillId="0" borderId="2"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6" fillId="0" borderId="0" xfId="0" applyFont="1" applyBorder="1" applyAlignment="1">
      <alignment horizontal="center" vertical="center"/>
    </xf>
    <xf numFmtId="2" fontId="6" fillId="0" borderId="0" xfId="0" applyNumberFormat="1" applyFont="1" applyBorder="1" applyAlignment="1">
      <alignment horizontal="center" vertical="center"/>
    </xf>
    <xf numFmtId="0" fontId="30" fillId="0" borderId="1" xfId="4" applyFont="1" applyBorder="1" applyAlignment="1">
      <alignment horizontal="center" vertical="center" wrapText="1"/>
    </xf>
    <xf numFmtId="0" fontId="31" fillId="0" borderId="1" xfId="0" applyFont="1" applyBorder="1" applyAlignment="1">
      <alignment horizontal="center" vertical="center" wrapText="1"/>
    </xf>
    <xf numFmtId="0" fontId="0" fillId="0" borderId="3" xfId="0" applyBorder="1"/>
    <xf numFmtId="2" fontId="32" fillId="4" borderId="1" xfId="5" applyNumberFormat="1" applyFont="1" applyFill="1" applyBorder="1" applyAlignment="1">
      <alignment horizontal="left" vertical="center" wrapText="1" indent="1"/>
    </xf>
    <xf numFmtId="2" fontId="11" fillId="4" borderId="1" xfId="5" applyNumberFormat="1" applyFont="1" applyFill="1" applyBorder="1" applyAlignment="1">
      <alignment horizontal="left" vertical="center" wrapText="1" indent="1"/>
    </xf>
    <xf numFmtId="0" fontId="33" fillId="0" borderId="8" xfId="0" applyFont="1" applyBorder="1" applyAlignment="1">
      <alignment horizontal="left" indent="1"/>
    </xf>
    <xf numFmtId="0" fontId="33" fillId="0" borderId="1" xfId="0" applyFont="1" applyBorder="1" applyAlignment="1">
      <alignment horizontal="left" indent="1"/>
    </xf>
    <xf numFmtId="0" fontId="31" fillId="0" borderId="0" xfId="0" applyFont="1" applyBorder="1" applyAlignment="1">
      <alignment horizontal="center" vertical="center" wrapText="1"/>
    </xf>
    <xf numFmtId="0" fontId="30" fillId="0" borderId="5" xfId="4" applyFont="1" applyBorder="1" applyAlignment="1">
      <alignment horizontal="center" vertical="center" wrapText="1"/>
    </xf>
    <xf numFmtId="0" fontId="28" fillId="0" borderId="8" xfId="0" applyFont="1" applyBorder="1" applyAlignment="1">
      <alignment horizontal="center" vertical="center" wrapText="1"/>
    </xf>
    <xf numFmtId="0" fontId="28" fillId="0" borderId="8" xfId="0" applyFont="1" applyBorder="1" applyAlignment="1">
      <alignment horizontal="center" vertical="center"/>
    </xf>
    <xf numFmtId="0" fontId="30" fillId="0" borderId="9" xfId="4" applyFont="1" applyBorder="1" applyAlignment="1">
      <alignment horizontal="center" vertical="center" wrapText="1"/>
    </xf>
    <xf numFmtId="0" fontId="6" fillId="0" borderId="9" xfId="0" applyFont="1" applyBorder="1" applyAlignment="1">
      <alignment horizontal="center" vertical="center" wrapText="1"/>
    </xf>
    <xf numFmtId="0" fontId="6" fillId="0" borderId="9" xfId="0" applyFont="1" applyBorder="1" applyAlignment="1">
      <alignment horizontal="center" vertical="center"/>
    </xf>
    <xf numFmtId="2" fontId="6" fillId="0" borderId="9" xfId="0" applyNumberFormat="1"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19" fillId="0" borderId="1" xfId="0" applyFont="1" applyBorder="1" applyAlignment="1">
      <alignment horizontal="left" vertical="center" indent="1"/>
    </xf>
    <xf numFmtId="0" fontId="6" fillId="3" borderId="1" xfId="0" applyFont="1" applyFill="1" applyBorder="1" applyAlignment="1">
      <alignment horizontal="center" vertical="center" wrapText="1"/>
    </xf>
    <xf numFmtId="0" fontId="6" fillId="3" borderId="1" xfId="0" applyFont="1" applyFill="1" applyBorder="1" applyAlignment="1">
      <alignment horizontal="left" vertical="center" wrapText="1" indent="1"/>
    </xf>
    <xf numFmtId="2" fontId="20" fillId="0" borderId="1" xfId="0" applyNumberFormat="1" applyFont="1" applyBorder="1" applyAlignment="1">
      <alignment horizontal="center" vertical="center"/>
    </xf>
    <xf numFmtId="0" fontId="34" fillId="0" borderId="0" xfId="0" applyFont="1" applyAlignment="1">
      <alignment horizontal="center" vertical="center"/>
    </xf>
    <xf numFmtId="0" fontId="20" fillId="0" borderId="7"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166" fontId="6" fillId="0" borderId="1" xfId="0" applyNumberFormat="1" applyFont="1" applyBorder="1" applyAlignment="1">
      <alignment horizontal="center" vertical="center"/>
    </xf>
    <xf numFmtId="167" fontId="6" fillId="0" borderId="1" xfId="0" applyNumberFormat="1" applyFont="1" applyBorder="1" applyAlignment="1">
      <alignment horizontal="center" vertical="center" wrapText="1"/>
    </xf>
    <xf numFmtId="168" fontId="6" fillId="0" borderId="1" xfId="0" applyNumberFormat="1" applyFont="1" applyBorder="1" applyAlignment="1">
      <alignment horizontal="center" vertical="center" wrapText="1"/>
    </xf>
    <xf numFmtId="0" fontId="6" fillId="0" borderId="1" xfId="0" applyFont="1" applyBorder="1" applyAlignment="1">
      <alignment horizontal="left" vertical="center" wrapText="1" indent="1"/>
    </xf>
    <xf numFmtId="0" fontId="20" fillId="0" borderId="1" xfId="0" applyFont="1" applyBorder="1" applyAlignment="1">
      <alignment horizontal="center" vertical="center" wrapText="1"/>
    </xf>
    <xf numFmtId="0" fontId="20" fillId="0" borderId="1" xfId="0" applyFont="1" applyFill="1" applyBorder="1" applyAlignment="1">
      <alignment horizontal="center" vertical="center"/>
    </xf>
    <xf numFmtId="0" fontId="20" fillId="0" borderId="1" xfId="0" applyFont="1" applyFill="1" applyBorder="1" applyAlignment="1">
      <alignment horizontal="center" vertical="center" wrapText="1"/>
    </xf>
    <xf numFmtId="166" fontId="17"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167" fontId="20" fillId="0" borderId="8" xfId="0" applyNumberFormat="1" applyFont="1" applyBorder="1" applyAlignment="1">
      <alignment horizontal="center" vertical="center"/>
    </xf>
    <xf numFmtId="167" fontId="20" fillId="0" borderId="1" xfId="0" applyNumberFormat="1" applyFont="1" applyBorder="1" applyAlignment="1">
      <alignment horizontal="center" vertical="center"/>
    </xf>
    <xf numFmtId="0" fontId="6" fillId="0" borderId="8" xfId="0" applyFont="1" applyBorder="1" applyAlignment="1">
      <alignment horizontal="center" vertical="center"/>
    </xf>
    <xf numFmtId="0" fontId="6" fillId="0" borderId="2" xfId="0" applyFont="1" applyBorder="1" applyAlignment="1">
      <alignment vertical="center" wrapText="1"/>
    </xf>
    <xf numFmtId="167" fontId="6" fillId="0" borderId="1" xfId="0" applyNumberFormat="1" applyFont="1" applyBorder="1" applyAlignment="1">
      <alignment horizontal="center" vertical="center"/>
    </xf>
    <xf numFmtId="0" fontId="6" fillId="0" borderId="1"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1" xfId="0" applyFont="1" applyBorder="1" applyAlignment="1">
      <alignment horizontal="center" vertical="center" wrapText="1"/>
    </xf>
    <xf numFmtId="0" fontId="0" fillId="0" borderId="0" xfId="0" applyAlignment="1">
      <alignment horizontal="left" vertical="center" wrapText="1"/>
    </xf>
    <xf numFmtId="0" fontId="36" fillId="0" borderId="1" xfId="0" applyFont="1" applyBorder="1" applyAlignment="1">
      <alignment horizontal="center" vertical="center" wrapText="1"/>
    </xf>
    <xf numFmtId="0" fontId="28" fillId="0" borderId="1" xfId="0" applyFont="1" applyBorder="1" applyAlignment="1">
      <alignment horizontal="left" vertical="center" wrapText="1" indent="1"/>
    </xf>
    <xf numFmtId="2" fontId="28" fillId="0" borderId="1" xfId="0" applyNumberFormat="1" applyFont="1" applyBorder="1" applyAlignment="1">
      <alignment horizontal="center" vertical="center"/>
    </xf>
    <xf numFmtId="0" fontId="36" fillId="0" borderId="1" xfId="4" applyFont="1" applyBorder="1" applyAlignment="1">
      <alignment horizontal="center" vertical="center" wrapText="1"/>
    </xf>
    <xf numFmtId="0" fontId="11" fillId="4" borderId="1" xfId="6" applyFont="1" applyFill="1" applyBorder="1" applyAlignment="1">
      <alignment horizontal="left" vertical="center" wrapText="1" indent="1"/>
    </xf>
    <xf numFmtId="0" fontId="11" fillId="0" borderId="1" xfId="6" applyFont="1" applyFill="1" applyBorder="1" applyAlignment="1">
      <alignment horizontal="left" vertical="center" indent="1"/>
    </xf>
    <xf numFmtId="0" fontId="11" fillId="0" borderId="1" xfId="6" applyFont="1" applyFill="1" applyBorder="1" applyAlignment="1">
      <alignment horizontal="left" vertical="center" wrapText="1" indent="1"/>
    </xf>
    <xf numFmtId="2" fontId="0" fillId="0" borderId="0" xfId="0" applyNumberFormat="1" applyAlignment="1">
      <alignment horizontal="center" vertical="center"/>
    </xf>
    <xf numFmtId="2" fontId="27" fillId="0" borderId="1" xfId="0" applyNumberFormat="1" applyFont="1" applyBorder="1" applyAlignment="1">
      <alignment horizontal="center" vertical="center"/>
    </xf>
    <xf numFmtId="2" fontId="27" fillId="0"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34" fillId="0" borderId="1" xfId="0" applyFont="1" applyFill="1" applyBorder="1" applyAlignment="1">
      <alignment horizontal="left" vertical="center" wrapText="1" indent="1"/>
    </xf>
    <xf numFmtId="0" fontId="37" fillId="0" borderId="1" xfId="0" applyFont="1" applyFill="1" applyBorder="1" applyAlignment="1">
      <alignment horizontal="center" vertical="center" wrapText="1"/>
    </xf>
    <xf numFmtId="0" fontId="34" fillId="0" borderId="1" xfId="0" applyFont="1" applyBorder="1" applyAlignment="1">
      <alignment horizontal="left" vertical="center" wrapText="1" indent="1"/>
    </xf>
    <xf numFmtId="0" fontId="37" fillId="0" borderId="1" xfId="0" applyFont="1" applyBorder="1" applyAlignment="1">
      <alignment horizontal="center" vertical="center" wrapText="1"/>
    </xf>
    <xf numFmtId="0" fontId="39" fillId="0" borderId="0" xfId="0" applyFont="1"/>
    <xf numFmtId="2" fontId="27" fillId="0" borderId="2" xfId="0" applyNumberFormat="1" applyFont="1" applyBorder="1" applyAlignment="1">
      <alignment horizontal="center" vertical="center"/>
    </xf>
    <xf numFmtId="0" fontId="27" fillId="0" borderId="1" xfId="0" applyNumberFormat="1" applyFont="1" applyBorder="1" applyAlignment="1">
      <alignment horizontal="center" vertical="center" wrapText="1"/>
    </xf>
    <xf numFmtId="0" fontId="20" fillId="0" borderId="1" xfId="0" applyFont="1" applyBorder="1" applyAlignment="1">
      <alignment horizontal="left" vertical="center" wrapText="1" indent="1"/>
    </xf>
    <xf numFmtId="0" fontId="37" fillId="0" borderId="2" xfId="0" applyFont="1" applyBorder="1" applyAlignment="1">
      <alignment horizontal="center" vertical="center" wrapText="1"/>
    </xf>
    <xf numFmtId="2" fontId="26" fillId="0" borderId="1"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 xfId="0" applyFont="1" applyBorder="1" applyAlignment="1">
      <alignment horizontal="center" vertical="center" wrapText="1"/>
    </xf>
    <xf numFmtId="0" fontId="6" fillId="0" borderId="8" xfId="0" applyFont="1" applyBorder="1" applyAlignment="1">
      <alignment horizontal="left" vertical="center" wrapText="1" indent="1"/>
    </xf>
    <xf numFmtId="0" fontId="6" fillId="0" borderId="8" xfId="0" applyFont="1" applyBorder="1" applyAlignment="1">
      <alignment horizontal="center" vertical="center" wrapText="1"/>
    </xf>
    <xf numFmtId="0" fontId="6" fillId="0" borderId="3" xfId="0" applyFont="1" applyBorder="1" applyAlignment="1">
      <alignment horizontal="center" vertical="center"/>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6" fillId="0" borderId="8" xfId="0" applyFont="1" applyBorder="1" applyAlignment="1">
      <alignment horizontal="center" vertical="center"/>
    </xf>
    <xf numFmtId="0" fontId="0" fillId="5" borderId="0" xfId="0" applyFill="1"/>
    <xf numFmtId="166" fontId="6" fillId="0" borderId="2" xfId="0" applyNumberFormat="1" applyFont="1" applyBorder="1" applyAlignment="1">
      <alignment horizontal="center" vertical="center"/>
    </xf>
    <xf numFmtId="166" fontId="6" fillId="0" borderId="8" xfId="0" applyNumberFormat="1" applyFont="1" applyBorder="1" applyAlignment="1">
      <alignment horizontal="center" vertical="center"/>
    </xf>
    <xf numFmtId="0" fontId="6" fillId="0" borderId="7" xfId="0" applyFont="1" applyBorder="1" applyAlignment="1">
      <alignment horizontal="left" vertical="center" wrapText="1" indent="1"/>
    </xf>
    <xf numFmtId="0" fontId="6" fillId="0" borderId="4" xfId="0" applyFont="1" applyBorder="1" applyAlignment="1">
      <alignment horizontal="left" vertical="center" wrapText="1" indent="1"/>
    </xf>
    <xf numFmtId="166" fontId="6" fillId="0" borderId="3" xfId="0" applyNumberFormat="1" applyFont="1" applyBorder="1" applyAlignment="1">
      <alignment horizontal="center" vertical="center"/>
    </xf>
    <xf numFmtId="166" fontId="6" fillId="0" borderId="11" xfId="0" applyNumberFormat="1" applyFont="1" applyBorder="1" applyAlignment="1">
      <alignment horizontal="center" vertical="center"/>
    </xf>
    <xf numFmtId="166" fontId="6" fillId="0" borderId="7" xfId="0" applyNumberFormat="1" applyFont="1" applyBorder="1" applyAlignment="1">
      <alignment horizontal="center" vertical="center"/>
    </xf>
    <xf numFmtId="166" fontId="6" fillId="0" borderId="14" xfId="0" applyNumberFormat="1" applyFont="1" applyBorder="1" applyAlignment="1">
      <alignment horizontal="center" vertical="center"/>
    </xf>
    <xf numFmtId="0" fontId="6" fillId="0" borderId="1" xfId="0" applyFont="1" applyBorder="1" applyAlignment="1">
      <alignment horizontal="left" vertical="center" wrapText="1" indent="1"/>
    </xf>
    <xf numFmtId="167" fontId="1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0" fontId="33" fillId="0" borderId="1" xfId="0" applyFont="1" applyBorder="1" applyAlignment="1">
      <alignment horizontal="left" vertical="center" wrapText="1" indent="1"/>
    </xf>
    <xf numFmtId="2" fontId="11" fillId="0" borderId="1" xfId="0" applyNumberFormat="1" applyFont="1" applyBorder="1" applyAlignment="1">
      <alignment horizontal="center" vertical="center" wrapText="1"/>
    </xf>
    <xf numFmtId="2" fontId="11" fillId="0" borderId="3" xfId="0" applyNumberFormat="1" applyFont="1" applyBorder="1" applyAlignment="1">
      <alignment horizontal="center" vertical="center" wrapText="1"/>
    </xf>
    <xf numFmtId="0" fontId="11" fillId="0" borderId="3" xfId="0" applyNumberFormat="1" applyFont="1" applyBorder="1" applyAlignment="1">
      <alignment horizontal="center" vertical="center" wrapText="1"/>
    </xf>
    <xf numFmtId="0" fontId="42" fillId="0" borderId="1" xfId="0" applyFont="1" applyBorder="1" applyAlignment="1">
      <alignment horizontal="left" vertical="center" wrapText="1" indent="1"/>
    </xf>
    <xf numFmtId="0" fontId="33" fillId="0" borderId="2" xfId="0" applyFont="1" applyBorder="1" applyAlignment="1">
      <alignment horizontal="left" vertical="center" wrapText="1" indent="1"/>
    </xf>
    <xf numFmtId="0" fontId="11" fillId="0" borderId="1" xfId="0" applyNumberFormat="1" applyFont="1" applyBorder="1" applyAlignment="1">
      <alignment horizontal="center" vertical="center" wrapText="1"/>
    </xf>
    <xf numFmtId="0" fontId="11" fillId="0" borderId="1" xfId="0" applyNumberFormat="1" applyFont="1" applyBorder="1" applyAlignment="1">
      <alignment horizontal="centerContinuous" vertical="center" wrapText="1"/>
    </xf>
    <xf numFmtId="0" fontId="42" fillId="0" borderId="8" xfId="0" applyFont="1" applyBorder="1" applyAlignment="1">
      <alignment horizontal="left" vertical="center" wrapText="1" indent="1"/>
    </xf>
    <xf numFmtId="0" fontId="11" fillId="0" borderId="7" xfId="0" applyFont="1" applyBorder="1" applyAlignment="1">
      <alignment horizontal="center" vertical="center" wrapText="1"/>
    </xf>
    <xf numFmtId="167" fontId="11" fillId="0" borderId="8" xfId="0" applyNumberFormat="1" applyFont="1" applyBorder="1" applyAlignment="1">
      <alignment horizontal="center" vertical="center"/>
    </xf>
    <xf numFmtId="0" fontId="33" fillId="0" borderId="8" xfId="0" applyFont="1" applyBorder="1" applyAlignment="1">
      <alignment horizontal="left" vertical="center" wrapText="1" indent="1"/>
    </xf>
    <xf numFmtId="0" fontId="43" fillId="6" borderId="0" xfId="0" applyFont="1" applyFill="1"/>
    <xf numFmtId="0" fontId="19" fillId="0" borderId="1" xfId="0" applyFont="1" applyBorder="1" applyAlignment="1">
      <alignment horizontal="left" vertical="center" indent="1"/>
    </xf>
    <xf numFmtId="0" fontId="20" fillId="0" borderId="1" xfId="0" applyFont="1" applyBorder="1" applyAlignment="1">
      <alignment horizontal="center" vertical="center" wrapText="1"/>
    </xf>
    <xf numFmtId="4" fontId="20" fillId="0" borderId="1" xfId="0" applyNumberFormat="1" applyFont="1" applyBorder="1" applyAlignment="1">
      <alignment horizontal="center" vertical="center"/>
    </xf>
    <xf numFmtId="0" fontId="20" fillId="0" borderId="0" xfId="0" applyFont="1" applyFill="1" applyBorder="1" applyAlignment="1">
      <alignment horizontal="center" vertical="center" wrapText="1"/>
    </xf>
    <xf numFmtId="0" fontId="20" fillId="0" borderId="0" xfId="0" applyFont="1" applyFill="1" applyBorder="1" applyAlignment="1">
      <alignment horizontal="center" vertical="center"/>
    </xf>
    <xf numFmtId="0" fontId="19" fillId="0" borderId="0" xfId="0" applyFont="1" applyFill="1" applyBorder="1" applyAlignment="1">
      <alignment horizontal="left" vertical="center"/>
    </xf>
    <xf numFmtId="167" fontId="20" fillId="0" borderId="0" xfId="0" applyNumberFormat="1" applyFont="1" applyBorder="1" applyAlignment="1">
      <alignment horizontal="center" vertical="center"/>
    </xf>
    <xf numFmtId="0" fontId="0" fillId="0" borderId="9" xfId="0" applyBorder="1" applyAlignment="1">
      <alignment wrapText="1"/>
    </xf>
    <xf numFmtId="0" fontId="6" fillId="0" borderId="1" xfId="0" applyFont="1" applyBorder="1" applyAlignment="1">
      <alignment horizontal="left" vertical="center" wrapText="1" indent="1"/>
    </xf>
    <xf numFmtId="0" fontId="11" fillId="0" borderId="7" xfId="0" applyNumberFormat="1" applyFont="1" applyBorder="1" applyAlignment="1">
      <alignment horizontal="center" vertical="center" wrapText="1"/>
    </xf>
    <xf numFmtId="0" fontId="11" fillId="0" borderId="8" xfId="0" applyNumberFormat="1" applyFont="1" applyBorder="1" applyAlignment="1">
      <alignment horizontal="center" vertical="center" wrapText="1"/>
    </xf>
    <xf numFmtId="0" fontId="45"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45" fillId="0" borderId="8"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2" xfId="0" applyFont="1" applyBorder="1" applyAlignment="1">
      <alignment horizontal="left" vertical="center" wrapText="1" indent="1"/>
    </xf>
    <xf numFmtId="0" fontId="0" fillId="0" borderId="0" xfId="0"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49" fillId="0" borderId="1" xfId="0" applyFont="1" applyBorder="1" applyAlignment="1">
      <alignment horizontal="left" vertical="center" wrapText="1" indent="1" shrinkToFit="1"/>
    </xf>
    <xf numFmtId="0" fontId="49" fillId="0" borderId="7" xfId="0" applyFont="1" applyBorder="1" applyAlignment="1">
      <alignment horizontal="left" vertical="center" wrapText="1" indent="1" shrinkToFit="1"/>
    </xf>
    <xf numFmtId="0" fontId="6" fillId="0" borderId="2" xfId="0" applyFont="1" applyBorder="1" applyAlignment="1">
      <alignment horizontal="left" vertical="center" wrapText="1" indent="1"/>
    </xf>
    <xf numFmtId="0" fontId="33" fillId="0" borderId="1" xfId="0" applyFont="1" applyBorder="1" applyAlignment="1">
      <alignment horizontal="left" vertical="center" wrapText="1" indent="1"/>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5" fillId="0" borderId="1" xfId="0" applyFont="1" applyBorder="1" applyAlignment="1">
      <alignment vertical="center"/>
    </xf>
    <xf numFmtId="0" fontId="15" fillId="0" borderId="1" xfId="0" applyFont="1" applyBorder="1" applyAlignment="1">
      <alignment vertical="center"/>
    </xf>
    <xf numFmtId="0" fontId="0" fillId="0" borderId="0" xfId="0" applyAlignment="1">
      <alignment horizontal="left" vertical="center" wrapText="1" indent="1"/>
    </xf>
    <xf numFmtId="0" fontId="20" fillId="0" borderId="1" xfId="0" applyFont="1" applyFill="1" applyBorder="1" applyAlignment="1">
      <alignment horizontal="center" vertical="center"/>
    </xf>
    <xf numFmtId="0" fontId="20" fillId="0" borderId="1" xfId="0" applyFont="1" applyBorder="1" applyAlignment="1">
      <alignment horizontal="center" vertical="center"/>
    </xf>
    <xf numFmtId="0" fontId="13" fillId="0" borderId="1" xfId="0" applyFont="1" applyBorder="1" applyAlignment="1">
      <alignment horizontal="center" vertical="center"/>
    </xf>
    <xf numFmtId="0" fontId="20" fillId="0" borderId="2" xfId="0" applyFont="1" applyBorder="1" applyAlignment="1">
      <alignment vertical="center"/>
    </xf>
    <xf numFmtId="0" fontId="20" fillId="0" borderId="10" xfId="0" applyFont="1" applyBorder="1" applyAlignment="1">
      <alignment vertical="center"/>
    </xf>
    <xf numFmtId="166" fontId="13" fillId="0" borderId="1" xfId="0" applyNumberFormat="1" applyFont="1" applyBorder="1" applyAlignment="1">
      <alignment horizontal="center" vertical="center"/>
    </xf>
    <xf numFmtId="0" fontId="0" fillId="0" borderId="1" xfId="0" applyBorder="1" applyAlignment="1">
      <alignment horizontal="left" vertical="center" wrapText="1" indent="1"/>
    </xf>
    <xf numFmtId="0" fontId="54" fillId="0" borderId="1" xfId="0" applyFont="1" applyBorder="1" applyAlignment="1">
      <alignment horizontal="center" vertical="center"/>
    </xf>
    <xf numFmtId="0" fontId="53" fillId="0" borderId="1" xfId="0" applyFont="1" applyBorder="1" applyAlignment="1">
      <alignment horizontal="left" vertical="center" wrapText="1" indent="1"/>
    </xf>
    <xf numFmtId="2" fontId="39" fillId="0" borderId="1" xfId="0" applyNumberFormat="1" applyFont="1" applyBorder="1" applyAlignment="1">
      <alignment horizontal="left" vertical="center" wrapText="1" indent="1"/>
    </xf>
    <xf numFmtId="2" fontId="0" fillId="0" borderId="1" xfId="0" applyNumberFormat="1" applyBorder="1" applyAlignment="1">
      <alignment horizontal="center" vertical="center"/>
    </xf>
    <xf numFmtId="0" fontId="6" fillId="0" borderId="1" xfId="0" applyFont="1" applyBorder="1" applyAlignment="1">
      <alignment horizontal="left" vertical="center" wrapText="1" inden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56" fillId="0" borderId="1" xfId="0" applyFont="1" applyBorder="1" applyAlignment="1">
      <alignment horizontal="center" vertical="center" wrapText="1"/>
    </xf>
    <xf numFmtId="0" fontId="56" fillId="0"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7" xfId="0" applyFont="1" applyBorder="1" applyAlignment="1">
      <alignment horizontal="center" vertical="center" wrapText="1"/>
    </xf>
    <xf numFmtId="0" fontId="5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6" fillId="0" borderId="10" xfId="0" applyFont="1" applyBorder="1" applyAlignment="1">
      <alignment horizontal="center" vertical="center" wrapText="1"/>
    </xf>
    <xf numFmtId="0" fontId="6" fillId="0" borderId="10" xfId="0" applyFont="1" applyBorder="1" applyAlignment="1">
      <alignment horizontal="left" vertical="center" wrapText="1" indent="1"/>
    </xf>
    <xf numFmtId="0" fontId="1" fillId="0" borderId="0" xfId="8"/>
    <xf numFmtId="10" fontId="1" fillId="0" borderId="0" xfId="8" applyNumberFormat="1" applyFill="1" applyBorder="1" applyAlignment="1">
      <alignment horizontal="center" vertical="center"/>
    </xf>
    <xf numFmtId="167" fontId="1" fillId="0" borderId="0" xfId="8" applyNumberFormat="1" applyAlignment="1">
      <alignment horizontal="center" vertical="center"/>
    </xf>
    <xf numFmtId="0" fontId="1" fillId="0" borderId="0" xfId="8" applyFill="1" applyBorder="1"/>
    <xf numFmtId="0" fontId="1" fillId="0" borderId="0" xfId="8" applyAlignment="1">
      <alignment horizontal="center" vertical="center"/>
    </xf>
    <xf numFmtId="0" fontId="1" fillId="0" borderId="0" xfId="8" applyAlignment="1">
      <alignment wrapText="1"/>
    </xf>
    <xf numFmtId="167" fontId="60" fillId="0" borderId="1" xfId="8" applyNumberFormat="1" applyFont="1" applyFill="1" applyBorder="1" applyAlignment="1">
      <alignment horizontal="center" vertical="center"/>
    </xf>
    <xf numFmtId="0" fontId="60" fillId="0" borderId="1" xfId="8" applyFont="1" applyFill="1" applyBorder="1" applyAlignment="1">
      <alignment horizontal="left" vertical="center" wrapText="1" indent="1"/>
    </xf>
    <xf numFmtId="0" fontId="1" fillId="0" borderId="1" xfId="8" applyFill="1" applyBorder="1"/>
    <xf numFmtId="167" fontId="60" fillId="0" borderId="1" xfId="8" applyNumberFormat="1" applyFont="1" applyBorder="1" applyAlignment="1">
      <alignment horizontal="center" vertical="center"/>
    </xf>
    <xf numFmtId="0" fontId="1" fillId="0" borderId="1" xfId="8" applyBorder="1"/>
    <xf numFmtId="167" fontId="60" fillId="0" borderId="8" xfId="8" applyNumberFormat="1" applyFont="1" applyBorder="1" applyAlignment="1">
      <alignment horizontal="center" vertical="center"/>
    </xf>
    <xf numFmtId="167" fontId="60" fillId="0" borderId="8" xfId="8" applyNumberFormat="1" applyFont="1" applyFill="1" applyBorder="1" applyAlignment="1">
      <alignment horizontal="center" vertical="center"/>
    </xf>
    <xf numFmtId="0" fontId="60" fillId="0" borderId="8" xfId="8" applyFont="1" applyFill="1" applyBorder="1" applyAlignment="1">
      <alignment horizontal="left" vertical="center" wrapText="1" indent="1"/>
    </xf>
    <xf numFmtId="0" fontId="1" fillId="0" borderId="8" xfId="8" applyBorder="1"/>
    <xf numFmtId="167" fontId="60" fillId="0" borderId="0" xfId="8" applyNumberFormat="1" applyFont="1" applyBorder="1" applyAlignment="1">
      <alignment horizontal="center" vertical="center"/>
    </xf>
    <xf numFmtId="167" fontId="60" fillId="0" borderId="0" xfId="8" applyNumberFormat="1" applyFont="1" applyFill="1" applyBorder="1" applyAlignment="1">
      <alignment horizontal="center" vertical="center"/>
    </xf>
    <xf numFmtId="0" fontId="60" fillId="0" borderId="0" xfId="8" applyFont="1" applyBorder="1" applyAlignment="1">
      <alignment horizontal="center" vertical="center"/>
    </xf>
    <xf numFmtId="0" fontId="60" fillId="0" borderId="0" xfId="8" applyFont="1" applyFill="1" applyBorder="1" applyAlignment="1">
      <alignment horizontal="left" vertical="center" wrapText="1" indent="1"/>
    </xf>
    <xf numFmtId="0" fontId="1" fillId="0" borderId="0" xfId="8" applyBorder="1"/>
    <xf numFmtId="0" fontId="1" fillId="0" borderId="0" xfId="8" applyAlignment="1">
      <alignment horizontal="center"/>
    </xf>
    <xf numFmtId="167" fontId="60" fillId="0" borderId="2" xfId="8" applyNumberFormat="1" applyFont="1" applyBorder="1" applyAlignment="1">
      <alignment horizontal="center" vertical="center"/>
    </xf>
    <xf numFmtId="167" fontId="60" fillId="0" borderId="2" xfId="8" applyNumberFormat="1" applyFont="1" applyFill="1" applyBorder="1" applyAlignment="1">
      <alignment horizontal="center" vertical="center"/>
    </xf>
    <xf numFmtId="0" fontId="60" fillId="0" borderId="2" xfId="8" applyFont="1" applyFill="1" applyBorder="1" applyAlignment="1">
      <alignment horizontal="left" vertical="center" wrapText="1" indent="1"/>
    </xf>
    <xf numFmtId="0" fontId="1" fillId="0" borderId="2" xfId="8" applyBorder="1"/>
    <xf numFmtId="0" fontId="60" fillId="0" borderId="1" xfId="8" applyFont="1" applyBorder="1" applyAlignment="1">
      <alignment horizontal="left" vertical="center" wrapText="1" indent="1"/>
    </xf>
    <xf numFmtId="167" fontId="1" fillId="0" borderId="1" xfId="8" applyNumberFormat="1" applyBorder="1" applyAlignment="1">
      <alignment horizontal="center" vertical="center"/>
    </xf>
    <xf numFmtId="167" fontId="1" fillId="0" borderId="1" xfId="8" applyNumberFormat="1" applyFill="1" applyBorder="1" applyAlignment="1">
      <alignment horizontal="center" vertical="center"/>
    </xf>
    <xf numFmtId="0" fontId="1" fillId="0" borderId="1" xfId="8" applyFill="1" applyBorder="1" applyAlignment="1">
      <alignment horizontal="left" vertical="center" wrapText="1" indent="1"/>
    </xf>
    <xf numFmtId="0" fontId="1" fillId="0" borderId="1" xfId="8" applyFill="1" applyBorder="1" applyAlignment="1">
      <alignment vertical="center"/>
    </xf>
    <xf numFmtId="0" fontId="1" fillId="0" borderId="1" xfId="8" applyBorder="1" applyAlignment="1">
      <alignment vertical="center"/>
    </xf>
    <xf numFmtId="0" fontId="1" fillId="0" borderId="0" xfId="8" applyAlignment="1">
      <alignment vertical="center"/>
    </xf>
    <xf numFmtId="2" fontId="1" fillId="0" borderId="0" xfId="8" applyNumberFormat="1" applyFill="1" applyBorder="1" applyAlignment="1">
      <alignment horizontal="center" vertical="center"/>
    </xf>
    <xf numFmtId="2" fontId="58" fillId="0" borderId="0" xfId="8" applyNumberFormat="1" applyFont="1" applyFill="1" applyBorder="1" applyAlignment="1">
      <alignment horizontal="center" vertical="center"/>
    </xf>
    <xf numFmtId="0" fontId="1" fillId="0" borderId="0" xfId="8" applyFont="1"/>
    <xf numFmtId="10" fontId="1" fillId="0" borderId="0" xfId="8" applyNumberFormat="1" applyFont="1" applyFill="1" applyBorder="1" applyAlignment="1">
      <alignment horizontal="center" vertical="center"/>
    </xf>
    <xf numFmtId="0" fontId="1" fillId="0" borderId="1" xfId="8" applyFont="1" applyBorder="1" applyAlignment="1">
      <alignment vertical="center"/>
    </xf>
    <xf numFmtId="10" fontId="1" fillId="0" borderId="0" xfId="8" applyNumberFormat="1" applyFill="1" applyBorder="1" applyAlignment="1">
      <alignment horizontal="center" vertical="center" wrapText="1"/>
    </xf>
    <xf numFmtId="167" fontId="1" fillId="0" borderId="1" xfId="8" applyNumberFormat="1" applyBorder="1" applyAlignment="1">
      <alignment horizontal="center" vertical="center" wrapText="1"/>
    </xf>
    <xf numFmtId="0" fontId="1" fillId="0" borderId="1" xfId="8" applyFill="1" applyBorder="1" applyAlignment="1">
      <alignment horizontal="center" vertical="center" wrapText="1"/>
    </xf>
    <xf numFmtId="0" fontId="1" fillId="0" borderId="1" xfId="8" applyBorder="1" applyAlignment="1">
      <alignment horizontal="center" vertical="center" wrapText="1"/>
    </xf>
    <xf numFmtId="167" fontId="62" fillId="3" borderId="0" xfId="8" applyNumberFormat="1" applyFont="1" applyFill="1" applyBorder="1" applyAlignment="1">
      <alignment vertical="center" wrapText="1"/>
    </xf>
    <xf numFmtId="0" fontId="64" fillId="0" borderId="0" xfId="9" applyFont="1" applyAlignment="1" applyProtection="1">
      <alignment horizontal="right" vertical="top"/>
    </xf>
    <xf numFmtId="0" fontId="44" fillId="0" borderId="0" xfId="7"/>
    <xf numFmtId="2" fontId="66" fillId="0" borderId="1" xfId="7" applyNumberFormat="1" applyFont="1" applyBorder="1" applyAlignment="1">
      <alignment horizontal="center" vertical="center"/>
    </xf>
    <xf numFmtId="0" fontId="66" fillId="0" borderId="1" xfId="7" applyFont="1" applyBorder="1" applyAlignment="1">
      <alignment horizontal="left" vertical="center"/>
    </xf>
    <xf numFmtId="0" fontId="66" fillId="0" borderId="1" xfId="7" applyFont="1" applyBorder="1" applyAlignment="1">
      <alignment horizontal="left" vertical="center" indent="1"/>
    </xf>
    <xf numFmtId="0" fontId="44" fillId="0" borderId="0" xfId="7" applyAlignment="1">
      <alignment vertical="center"/>
    </xf>
    <xf numFmtId="0" fontId="66" fillId="0" borderId="0" xfId="7" applyFont="1"/>
    <xf numFmtId="2" fontId="66" fillId="0" borderId="0" xfId="7" applyNumberFormat="1" applyFont="1" applyBorder="1" applyAlignment="1">
      <alignment horizontal="center" vertical="center"/>
    </xf>
    <xf numFmtId="0" fontId="44" fillId="0" borderId="0" xfId="7" applyBorder="1" applyAlignment="1">
      <alignment horizontal="left" vertical="center" indent="1"/>
    </xf>
    <xf numFmtId="0" fontId="44" fillId="0" borderId="0" xfId="7" applyBorder="1" applyAlignment="1">
      <alignment horizontal="center" vertical="center"/>
    </xf>
    <xf numFmtId="0" fontId="44" fillId="0" borderId="0" xfId="7" applyBorder="1" applyAlignment="1">
      <alignment horizontal="center"/>
    </xf>
    <xf numFmtId="0" fontId="70" fillId="0" borderId="1" xfId="7" applyFont="1" applyBorder="1" applyAlignment="1">
      <alignment horizontal="center" vertical="center" wrapText="1"/>
    </xf>
    <xf numFmtId="0" fontId="70" fillId="0" borderId="1" xfId="7" applyFont="1" applyBorder="1" applyAlignment="1">
      <alignment horizontal="center" vertical="center"/>
    </xf>
    <xf numFmtId="0" fontId="0" fillId="0" borderId="0" xfId="0" applyAlignment="1">
      <alignment horizontal="center"/>
    </xf>
    <xf numFmtId="0" fontId="56" fillId="0" borderId="1" xfId="0" applyFont="1" applyBorder="1" applyAlignment="1">
      <alignment horizontal="center" vertical="center" wrapText="1"/>
    </xf>
    <xf numFmtId="0" fontId="51" fillId="2" borderId="1" xfId="0" applyFont="1" applyFill="1" applyBorder="1" applyAlignment="1">
      <alignment horizontal="center" vertical="center" wrapText="1"/>
    </xf>
    <xf numFmtId="0" fontId="6" fillId="0" borderId="2" xfId="0" applyFont="1" applyBorder="1" applyAlignment="1">
      <alignment horizontal="left" vertical="center" wrapText="1" indent="1"/>
    </xf>
    <xf numFmtId="0" fontId="6" fillId="0" borderId="10"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8" xfId="0" applyFont="1" applyBorder="1" applyAlignment="1">
      <alignment horizontal="center" vertical="center" wrapText="1"/>
    </xf>
    <xf numFmtId="0" fontId="50" fillId="0" borderId="0" xfId="0" applyFont="1" applyBorder="1" applyAlignment="1">
      <alignment horizontal="left" vertical="center" wrapText="1"/>
    </xf>
    <xf numFmtId="0" fontId="6" fillId="0" borderId="7" xfId="0" applyFont="1" applyBorder="1" applyAlignment="1">
      <alignment horizontal="center" vertical="center"/>
    </xf>
    <xf numFmtId="0" fontId="6" fillId="0" borderId="3" xfId="0" applyFont="1" applyBorder="1" applyAlignment="1">
      <alignment horizontal="center" vertical="center"/>
    </xf>
    <xf numFmtId="0" fontId="23" fillId="2"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52" fillId="2" borderId="1" xfId="0" applyFont="1" applyFill="1" applyBorder="1" applyAlignment="1">
      <alignment horizontal="center" vertical="center" wrapText="1"/>
    </xf>
    <xf numFmtId="0" fontId="0" fillId="0" borderId="1" xfId="0" applyBorder="1" applyAlignment="1">
      <alignment horizontal="left" vertical="center" wrapText="1" indent="1"/>
    </xf>
    <xf numFmtId="0" fontId="6" fillId="0" borderId="11"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12" xfId="0" applyFont="1" applyBorder="1" applyAlignment="1">
      <alignment horizontal="center" vertical="center" wrapText="1"/>
    </xf>
    <xf numFmtId="0" fontId="6" fillId="0" borderId="14" xfId="0" applyFont="1" applyBorder="1" applyAlignment="1">
      <alignment horizontal="center" vertical="center" wrapText="1"/>
    </xf>
    <xf numFmtId="0" fontId="0" fillId="0" borderId="0" xfId="0" applyAlignment="1">
      <alignment horizontal="center" vertical="center" wrapText="1"/>
    </xf>
    <xf numFmtId="0" fontId="51" fillId="2" borderId="1" xfId="0" applyFont="1" applyFill="1" applyBorder="1" applyAlignment="1">
      <alignment horizontal="center" vertical="center"/>
    </xf>
    <xf numFmtId="166" fontId="17" fillId="0" borderId="7" xfId="0" applyNumberFormat="1" applyFont="1" applyBorder="1" applyAlignment="1">
      <alignment horizontal="center" vertical="center"/>
    </xf>
    <xf numFmtId="166" fontId="17" fillId="0" borderId="4" xfId="0" applyNumberFormat="1" applyFont="1" applyBorder="1" applyAlignment="1">
      <alignment horizontal="center" vertical="center"/>
    </xf>
    <xf numFmtId="166" fontId="17" fillId="0" borderId="3" xfId="0" applyNumberFormat="1" applyFont="1" applyBorder="1" applyAlignment="1">
      <alignment horizontal="center" vertical="center"/>
    </xf>
    <xf numFmtId="0" fontId="16" fillId="0" borderId="4" xfId="0" applyFont="1" applyBorder="1" applyAlignment="1">
      <alignment horizontal="center" vertical="center"/>
    </xf>
    <xf numFmtId="166" fontId="13" fillId="0" borderId="7" xfId="0" applyNumberFormat="1" applyFont="1" applyBorder="1" applyAlignment="1">
      <alignment horizontal="center" vertical="center"/>
    </xf>
    <xf numFmtId="166" fontId="13" fillId="0" borderId="4" xfId="0" applyNumberFormat="1" applyFont="1" applyBorder="1" applyAlignment="1">
      <alignment horizontal="center" vertical="center"/>
    </xf>
    <xf numFmtId="166" fontId="13" fillId="0" borderId="3" xfId="0" applyNumberFormat="1" applyFont="1" applyBorder="1" applyAlignment="1">
      <alignment horizontal="center" vertical="center"/>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4" fillId="0" borderId="1" xfId="0" applyFont="1" applyBorder="1" applyAlignment="1">
      <alignment horizontal="left"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xf>
    <xf numFmtId="0" fontId="16" fillId="0" borderId="0" xfId="0" applyFont="1" applyAlignment="1">
      <alignment horizontal="center" vertical="center"/>
    </xf>
    <xf numFmtId="0" fontId="16" fillId="0" borderId="0" xfId="0" applyFont="1" applyBorder="1" applyAlignment="1">
      <alignment horizontal="center" vertical="center"/>
    </xf>
    <xf numFmtId="0" fontId="13" fillId="0" borderId="2" xfId="0" applyFont="1" applyBorder="1" applyAlignment="1">
      <alignment horizontal="center" vertical="center" wrapText="1"/>
    </xf>
    <xf numFmtId="0" fontId="13" fillId="0" borderId="10"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0" xfId="0" applyFont="1" applyBorder="1" applyAlignment="1">
      <alignment horizontal="center" vertical="center" wrapText="1"/>
    </xf>
    <xf numFmtId="0" fontId="17" fillId="0" borderId="2" xfId="0" applyFont="1" applyBorder="1" applyAlignment="1">
      <alignment horizontal="center" vertical="center"/>
    </xf>
    <xf numFmtId="0" fontId="17" fillId="0" borderId="10" xfId="0" applyFont="1" applyBorder="1" applyAlignment="1">
      <alignment horizontal="center" vertical="center"/>
    </xf>
    <xf numFmtId="0" fontId="17" fillId="0" borderId="8" xfId="0" applyFont="1" applyBorder="1" applyAlignment="1">
      <alignment horizontal="center" vertical="center"/>
    </xf>
    <xf numFmtId="0" fontId="13" fillId="0" borderId="2" xfId="0" applyFont="1" applyBorder="1" applyAlignment="1">
      <alignment horizontal="center" vertical="center"/>
    </xf>
    <xf numFmtId="0" fontId="13" fillId="0" borderId="10" xfId="0" applyFont="1" applyBorder="1" applyAlignment="1">
      <alignment horizontal="center" vertical="center"/>
    </xf>
    <xf numFmtId="0" fontId="13" fillId="0" borderId="8" xfId="0" applyFont="1" applyBorder="1" applyAlignment="1">
      <alignment horizontal="center" vertical="center"/>
    </xf>
    <xf numFmtId="0" fontId="16" fillId="0" borderId="0" xfId="0" applyFont="1" applyBorder="1" applyAlignment="1">
      <alignment horizontal="center"/>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7" xfId="0" applyFont="1" applyBorder="1" applyAlignment="1">
      <alignment horizontal="center" vertical="center"/>
    </xf>
    <xf numFmtId="0" fontId="20" fillId="0" borderId="3" xfId="0" applyFont="1" applyBorder="1" applyAlignment="1">
      <alignment horizontal="center" vertical="center"/>
    </xf>
    <xf numFmtId="0" fontId="20" fillId="0" borderId="2"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10" xfId="0" applyFont="1" applyBorder="1" applyAlignment="1">
      <alignment horizontal="center" vertical="center"/>
    </xf>
    <xf numFmtId="0" fontId="20" fillId="0" borderId="10" xfId="0" applyFont="1" applyBorder="1" applyAlignment="1">
      <alignment horizontal="center" vertical="center" wrapText="1"/>
    </xf>
    <xf numFmtId="0" fontId="19" fillId="0" borderId="2" xfId="0" applyFont="1" applyFill="1" applyBorder="1" applyAlignment="1">
      <alignment horizontal="left" vertical="center" indent="1"/>
    </xf>
    <xf numFmtId="0" fontId="19" fillId="0" borderId="10" xfId="0" applyFont="1" applyFill="1" applyBorder="1" applyAlignment="1">
      <alignment horizontal="left" vertical="center" indent="1"/>
    </xf>
    <xf numFmtId="0" fontId="19" fillId="0" borderId="8" xfId="0" applyFont="1" applyFill="1" applyBorder="1" applyAlignment="1">
      <alignment horizontal="left" vertical="center" indent="1"/>
    </xf>
    <xf numFmtId="0" fontId="20" fillId="0" borderId="8" xfId="0" applyFont="1" applyBorder="1" applyAlignment="1">
      <alignment horizontal="center" vertical="center"/>
    </xf>
    <xf numFmtId="0" fontId="19" fillId="0" borderId="0" xfId="0" applyFont="1" applyAlignment="1">
      <alignment horizontal="center" vertical="center"/>
    </xf>
    <xf numFmtId="0" fontId="19" fillId="0" borderId="0" xfId="0" applyFont="1" applyAlignment="1">
      <alignment horizontal="center"/>
    </xf>
    <xf numFmtId="0" fontId="19" fillId="0" borderId="4" xfId="0" applyFont="1" applyBorder="1" applyAlignment="1">
      <alignment horizontal="center" vertical="center"/>
    </xf>
    <xf numFmtId="0" fontId="19" fillId="0" borderId="2" xfId="0" applyFont="1" applyBorder="1" applyAlignment="1">
      <alignment horizontal="left" vertical="center" indent="1"/>
    </xf>
    <xf numFmtId="0" fontId="19" fillId="0" borderId="10" xfId="0" applyFont="1" applyBorder="1" applyAlignment="1">
      <alignment horizontal="left" vertical="center" indent="1"/>
    </xf>
    <xf numFmtId="0" fontId="19" fillId="0" borderId="8" xfId="0" applyFont="1" applyBorder="1" applyAlignment="1">
      <alignment horizontal="left" vertical="center" indent="1"/>
    </xf>
    <xf numFmtId="0" fontId="19" fillId="0" borderId="1" xfId="0" applyFont="1" applyBorder="1" applyAlignment="1">
      <alignment horizontal="left" vertical="center" indent="1"/>
    </xf>
    <xf numFmtId="164" fontId="20" fillId="0" borderId="2" xfId="0" applyNumberFormat="1" applyFont="1" applyBorder="1" applyAlignment="1">
      <alignment horizontal="center" vertical="center"/>
    </xf>
    <xf numFmtId="164" fontId="20" fillId="0" borderId="10" xfId="0" applyNumberFormat="1" applyFont="1" applyBorder="1" applyAlignment="1">
      <alignment horizontal="center" vertical="center"/>
    </xf>
    <xf numFmtId="164" fontId="20" fillId="0" borderId="8" xfId="0" applyNumberFormat="1" applyFont="1" applyBorder="1" applyAlignment="1">
      <alignment horizontal="center" vertical="center"/>
    </xf>
    <xf numFmtId="0" fontId="19" fillId="0" borderId="5" xfId="0" applyFont="1" applyBorder="1" applyAlignment="1">
      <alignment horizontal="center" vertical="center"/>
    </xf>
    <xf numFmtId="0" fontId="20" fillId="0" borderId="2"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8" xfId="0" applyFont="1" applyFill="1" applyBorder="1" applyAlignment="1">
      <alignment horizontal="center" vertical="center"/>
    </xf>
    <xf numFmtId="0" fontId="19" fillId="0" borderId="5" xfId="0" applyFont="1" applyBorder="1" applyAlignment="1">
      <alignment horizontal="center"/>
    </xf>
    <xf numFmtId="0" fontId="21" fillId="0" borderId="2" xfId="0" applyFont="1" applyFill="1" applyBorder="1" applyAlignment="1">
      <alignment horizontal="left" vertical="center" indent="1"/>
    </xf>
    <xf numFmtId="0" fontId="21" fillId="0" borderId="8" xfId="0" applyFont="1" applyFill="1" applyBorder="1" applyAlignment="1">
      <alignment horizontal="left" vertical="center" indent="1"/>
    </xf>
    <xf numFmtId="0" fontId="19" fillId="0" borderId="2" xfId="0" applyFont="1" applyBorder="1" applyAlignment="1">
      <alignment horizontal="left" vertical="center" wrapText="1" indent="1"/>
    </xf>
    <xf numFmtId="0" fontId="19" fillId="0" borderId="8" xfId="0" applyFont="1" applyBorder="1" applyAlignment="1">
      <alignment horizontal="left" vertical="center" wrapText="1" indent="1"/>
    </xf>
    <xf numFmtId="167" fontId="20" fillId="0" borderId="2" xfId="0" applyNumberFormat="1" applyFont="1" applyBorder="1" applyAlignment="1">
      <alignment horizontal="center" vertical="center"/>
    </xf>
    <xf numFmtId="167" fontId="20" fillId="0" borderId="8" xfId="0" applyNumberFormat="1" applyFont="1" applyBorder="1" applyAlignment="1">
      <alignment horizontal="center" vertical="center"/>
    </xf>
    <xf numFmtId="0" fontId="20"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8" xfId="0" applyFont="1" applyBorder="1" applyAlignment="1">
      <alignment horizontal="center" vertical="center" wrapText="1"/>
    </xf>
    <xf numFmtId="0" fontId="33" fillId="0" borderId="2" xfId="0" applyFont="1" applyBorder="1" applyAlignment="1">
      <alignment horizontal="left" vertical="center" wrapText="1" indent="1"/>
    </xf>
    <xf numFmtId="0" fontId="33" fillId="0" borderId="8" xfId="0" applyFont="1" applyBorder="1" applyAlignment="1">
      <alignment horizontal="left" vertical="center" wrapText="1" indent="1"/>
    </xf>
    <xf numFmtId="0" fontId="41" fillId="6" borderId="7" xfId="0" applyFont="1" applyFill="1" applyBorder="1" applyAlignment="1">
      <alignment horizontal="center" vertical="center"/>
    </xf>
    <xf numFmtId="0" fontId="41" fillId="6" borderId="4" xfId="0" applyFont="1" applyFill="1" applyBorder="1" applyAlignment="1">
      <alignment horizontal="center" vertical="center"/>
    </xf>
    <xf numFmtId="0" fontId="41" fillId="6" borderId="3" xfId="0" applyFont="1" applyFill="1" applyBorder="1" applyAlignment="1">
      <alignment horizontal="center" vertical="center"/>
    </xf>
    <xf numFmtId="0" fontId="46" fillId="0" borderId="2" xfId="0" applyFont="1" applyBorder="1" applyAlignment="1">
      <alignment horizontal="center" vertical="center" wrapText="1"/>
    </xf>
    <xf numFmtId="0" fontId="46" fillId="0" borderId="8" xfId="0" applyFont="1" applyBorder="1" applyAlignment="1">
      <alignment horizontal="center" vertical="center" wrapText="1"/>
    </xf>
    <xf numFmtId="0" fontId="41" fillId="6" borderId="1" xfId="0" applyFont="1" applyFill="1" applyBorder="1" applyAlignment="1">
      <alignment horizontal="center" vertical="center"/>
    </xf>
    <xf numFmtId="0" fontId="46"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0" xfId="0" applyFont="1" applyBorder="1" applyAlignment="1">
      <alignment horizontal="left" vertical="center" wrapText="1" indent="1"/>
    </xf>
    <xf numFmtId="0" fontId="46" fillId="0" borderId="10" xfId="0" applyFont="1" applyBorder="1" applyAlignment="1">
      <alignment horizontal="center" vertical="center" wrapText="1"/>
    </xf>
    <xf numFmtId="0" fontId="46" fillId="0" borderId="7" xfId="0" applyFont="1" applyBorder="1" applyAlignment="1">
      <alignment horizontal="center" vertical="center" wrapText="1"/>
    </xf>
    <xf numFmtId="0" fontId="33" fillId="0" borderId="1" xfId="0" applyFont="1" applyBorder="1" applyAlignment="1">
      <alignment horizontal="left" vertical="center" wrapText="1" indent="1"/>
    </xf>
    <xf numFmtId="0" fontId="45" fillId="0" borderId="1" xfId="0" applyFont="1" applyBorder="1" applyAlignment="1">
      <alignment horizontal="center" vertical="center" wrapText="1"/>
    </xf>
    <xf numFmtId="0" fontId="45" fillId="0" borderId="10"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8" xfId="0" applyFont="1" applyBorder="1" applyAlignment="1">
      <alignment horizontal="center" vertical="center" wrapText="1"/>
    </xf>
    <xf numFmtId="0" fontId="38"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8"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8" xfId="0" applyFont="1" applyBorder="1" applyAlignment="1">
      <alignment horizontal="center" vertical="center" wrapText="1"/>
    </xf>
    <xf numFmtId="0" fontId="37"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37"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38" fillId="0" borderId="1" xfId="0" applyFont="1" applyBorder="1" applyAlignment="1">
      <alignment horizontal="center"/>
    </xf>
    <xf numFmtId="2" fontId="32" fillId="4" borderId="2" xfId="5" applyNumberFormat="1" applyFont="1" applyFill="1" applyBorder="1" applyAlignment="1">
      <alignment horizontal="left" vertical="center" wrapText="1" indent="1"/>
    </xf>
    <xf numFmtId="2" fontId="32" fillId="4" borderId="8" xfId="5" applyNumberFormat="1" applyFont="1" applyFill="1" applyBorder="1" applyAlignment="1">
      <alignment horizontal="left" vertical="center" wrapText="1" indent="1"/>
    </xf>
    <xf numFmtId="0" fontId="0" fillId="0" borderId="2" xfId="0" applyBorder="1" applyAlignment="1">
      <alignment horizontal="center"/>
    </xf>
    <xf numFmtId="0" fontId="0" fillId="0" borderId="8" xfId="0" applyBorder="1" applyAlignment="1">
      <alignment horizontal="center"/>
    </xf>
    <xf numFmtId="0" fontId="7"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10" xfId="0" applyFont="1" applyBorder="1" applyAlignment="1">
      <alignment horizontal="center" vertical="center"/>
    </xf>
    <xf numFmtId="0" fontId="6" fillId="0" borderId="8" xfId="0" applyFont="1" applyBorder="1" applyAlignment="1">
      <alignment horizontal="center" vertical="center"/>
    </xf>
    <xf numFmtId="0" fontId="30" fillId="0" borderId="2" xfId="4" applyFont="1" applyBorder="1" applyAlignment="1">
      <alignment horizontal="center" vertical="center" wrapText="1"/>
    </xf>
    <xf numFmtId="0" fontId="30" fillId="0" borderId="10" xfId="4" applyFont="1" applyBorder="1" applyAlignment="1">
      <alignment horizontal="center" vertical="center" wrapText="1"/>
    </xf>
    <xf numFmtId="0" fontId="30" fillId="0" borderId="8" xfId="4" applyFont="1" applyBorder="1" applyAlignment="1">
      <alignment horizontal="center" vertical="center" wrapText="1"/>
    </xf>
    <xf numFmtId="0" fontId="0" fillId="0" borderId="0" xfId="0" applyAlignment="1">
      <alignment horizontal="left" vertical="center" wrapText="1"/>
    </xf>
    <xf numFmtId="0" fontId="40" fillId="0" borderId="1" xfId="0" applyFont="1" applyBorder="1" applyAlignment="1">
      <alignment horizontal="center" vertical="center" wrapText="1"/>
    </xf>
    <xf numFmtId="0" fontId="40"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40" fillId="0" borderId="0" xfId="0" applyFont="1" applyAlignment="1">
      <alignment horizontal="center" vertical="center" wrapText="1"/>
    </xf>
    <xf numFmtId="0" fontId="6" fillId="0" borderId="1" xfId="0" applyFont="1" applyBorder="1" applyAlignment="1">
      <alignment horizontal="center" vertical="center" wrapText="1"/>
    </xf>
    <xf numFmtId="0" fontId="0" fillId="0" borderId="9" xfId="0" applyBorder="1" applyAlignment="1">
      <alignment horizontal="center"/>
    </xf>
    <xf numFmtId="0" fontId="35" fillId="2" borderId="2"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 borderId="8"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8" xfId="0" applyFont="1" applyBorder="1" applyAlignment="1">
      <alignment horizontal="center" vertical="center" wrapText="1"/>
    </xf>
    <xf numFmtId="0" fontId="11" fillId="4" borderId="1" xfId="6" applyNumberFormat="1" applyFont="1" applyFill="1" applyBorder="1" applyAlignment="1">
      <alignment horizontal="left" vertical="center" wrapText="1" indent="1"/>
    </xf>
    <xf numFmtId="0" fontId="11" fillId="4" borderId="1" xfId="6" applyFont="1" applyFill="1" applyBorder="1" applyAlignment="1">
      <alignment horizontal="left" vertical="center" wrapText="1" indent="1"/>
    </xf>
    <xf numFmtId="0" fontId="36" fillId="0" borderId="1" xfId="4" applyFont="1" applyBorder="1" applyAlignment="1">
      <alignment horizontal="center" vertical="center" wrapText="1"/>
    </xf>
    <xf numFmtId="0" fontId="36" fillId="0" borderId="2" xfId="4" applyFont="1" applyBorder="1" applyAlignment="1">
      <alignment horizontal="center" vertical="center" wrapText="1"/>
    </xf>
    <xf numFmtId="0" fontId="36" fillId="0" borderId="8" xfId="4" applyFont="1" applyBorder="1" applyAlignment="1">
      <alignment horizontal="center" vertical="center" wrapText="1"/>
    </xf>
    <xf numFmtId="0" fontId="55" fillId="2" borderId="1" xfId="0" applyFont="1" applyFill="1" applyBorder="1" applyAlignment="1">
      <alignment horizontal="center" vertical="center"/>
    </xf>
    <xf numFmtId="0" fontId="0" fillId="0" borderId="1" xfId="0" applyBorder="1" applyAlignment="1">
      <alignment horizontal="center"/>
    </xf>
    <xf numFmtId="0" fontId="44" fillId="0" borderId="1" xfId="7" applyBorder="1" applyAlignment="1">
      <alignment horizontal="center"/>
    </xf>
    <xf numFmtId="0" fontId="68" fillId="0" borderId="1" xfId="7" applyFont="1" applyBorder="1" applyAlignment="1">
      <alignment horizontal="center" vertical="center"/>
    </xf>
    <xf numFmtId="0" fontId="44" fillId="0" borderId="2" xfId="7" applyBorder="1" applyAlignment="1">
      <alignment horizontal="center"/>
    </xf>
    <xf numFmtId="0" fontId="44" fillId="0" borderId="10" xfId="7" applyBorder="1" applyAlignment="1">
      <alignment horizontal="center"/>
    </xf>
    <xf numFmtId="0" fontId="44" fillId="0" borderId="8" xfId="7" applyBorder="1" applyAlignment="1">
      <alignment horizontal="center"/>
    </xf>
    <xf numFmtId="0" fontId="68" fillId="0" borderId="7" xfId="7" applyFont="1" applyBorder="1" applyAlignment="1">
      <alignment horizontal="center" vertical="center"/>
    </xf>
    <xf numFmtId="0" fontId="68" fillId="0" borderId="4" xfId="7" applyFont="1" applyBorder="1" applyAlignment="1">
      <alignment horizontal="center" vertical="center"/>
    </xf>
    <xf numFmtId="0" fontId="68" fillId="0" borderId="3" xfId="7" applyFont="1" applyBorder="1" applyAlignment="1">
      <alignment horizontal="center" vertical="center"/>
    </xf>
    <xf numFmtId="0" fontId="67" fillId="0" borderId="2" xfId="7" applyFont="1" applyBorder="1" applyAlignment="1">
      <alignment horizontal="center"/>
    </xf>
    <xf numFmtId="0" fontId="67" fillId="0" borderId="10" xfId="7" applyFont="1" applyBorder="1" applyAlignment="1">
      <alignment horizontal="center"/>
    </xf>
    <xf numFmtId="0" fontId="67" fillId="0" borderId="8" xfId="7" applyFont="1" applyBorder="1" applyAlignment="1">
      <alignment horizontal="center"/>
    </xf>
    <xf numFmtId="0" fontId="68" fillId="0" borderId="7" xfId="7" applyFont="1" applyBorder="1" applyAlignment="1">
      <alignment horizontal="center"/>
    </xf>
    <xf numFmtId="0" fontId="68" fillId="0" borderId="4" xfId="7" applyFont="1" applyBorder="1" applyAlignment="1">
      <alignment horizontal="center"/>
    </xf>
    <xf numFmtId="0" fontId="68" fillId="0" borderId="3" xfId="7" applyFont="1" applyBorder="1" applyAlignment="1">
      <alignment horizontal="center"/>
    </xf>
    <xf numFmtId="0" fontId="69" fillId="0" borderId="7" xfId="7" applyFont="1" applyBorder="1" applyAlignment="1">
      <alignment horizontal="center" vertical="center"/>
    </xf>
    <xf numFmtId="0" fontId="69" fillId="0" borderId="4" xfId="7" applyFont="1" applyBorder="1" applyAlignment="1">
      <alignment horizontal="center" vertical="center"/>
    </xf>
    <xf numFmtId="0" fontId="69" fillId="0" borderId="3" xfId="7" applyFont="1" applyBorder="1" applyAlignment="1">
      <alignment horizontal="center" vertical="center"/>
    </xf>
    <xf numFmtId="0" fontId="72" fillId="0" borderId="0" xfId="7" applyFont="1" applyAlignment="1">
      <alignment horizontal="right" vertical="center" wrapText="1"/>
    </xf>
    <xf numFmtId="0" fontId="67" fillId="0" borderId="7" xfId="7" applyFont="1" applyBorder="1" applyAlignment="1">
      <alignment horizontal="center" vertical="center"/>
    </xf>
    <xf numFmtId="0" fontId="67" fillId="0" borderId="4" xfId="7" applyFont="1" applyBorder="1" applyAlignment="1">
      <alignment horizontal="center" vertical="center"/>
    </xf>
    <xf numFmtId="0" fontId="67" fillId="0" borderId="3" xfId="7" applyFont="1" applyBorder="1" applyAlignment="1">
      <alignment horizontal="center" vertical="center"/>
    </xf>
    <xf numFmtId="0" fontId="44" fillId="0" borderId="1" xfId="7" applyBorder="1" applyAlignment="1">
      <alignment horizontal="center" vertical="center"/>
    </xf>
    <xf numFmtId="0" fontId="66" fillId="0" borderId="1" xfId="7" applyFont="1" applyBorder="1" applyAlignment="1">
      <alignment horizontal="center"/>
    </xf>
    <xf numFmtId="0" fontId="69" fillId="0" borderId="1" xfId="7" applyFont="1" applyBorder="1" applyAlignment="1">
      <alignment horizontal="center" vertical="center"/>
    </xf>
    <xf numFmtId="0" fontId="71" fillId="0" borderId="9" xfId="7" applyFont="1" applyBorder="1" applyAlignment="1">
      <alignment horizontal="center" vertical="center" wrapText="1"/>
    </xf>
    <xf numFmtId="0" fontId="60" fillId="0" borderId="13" xfId="8" applyFont="1" applyBorder="1" applyAlignment="1">
      <alignment horizontal="center" vertical="center"/>
    </xf>
    <xf numFmtId="0" fontId="60" fillId="0" borderId="9" xfId="8" applyFont="1" applyBorder="1" applyAlignment="1">
      <alignment horizontal="center" vertical="center"/>
    </xf>
    <xf numFmtId="0" fontId="60" fillId="0" borderId="14" xfId="8" applyFont="1" applyBorder="1" applyAlignment="1">
      <alignment horizontal="center" vertical="center"/>
    </xf>
    <xf numFmtId="0" fontId="60" fillId="0" borderId="7" xfId="8" applyFont="1" applyBorder="1" applyAlignment="1">
      <alignment horizontal="center" vertical="center"/>
    </xf>
    <xf numFmtId="0" fontId="60" fillId="0" borderId="4" xfId="8" applyFont="1" applyBorder="1" applyAlignment="1">
      <alignment horizontal="center" vertical="center"/>
    </xf>
    <xf numFmtId="0" fontId="60" fillId="0" borderId="3" xfId="8" applyFont="1" applyBorder="1" applyAlignment="1">
      <alignment horizontal="center" vertical="center"/>
    </xf>
    <xf numFmtId="0" fontId="60" fillId="0" borderId="1" xfId="8" applyFont="1" applyBorder="1" applyAlignment="1">
      <alignment horizontal="center" vertical="center"/>
    </xf>
    <xf numFmtId="0" fontId="60" fillId="0" borderId="2" xfId="8" applyFont="1" applyBorder="1" applyAlignment="1">
      <alignment horizontal="center" vertical="center"/>
    </xf>
    <xf numFmtId="0" fontId="1" fillId="0" borderId="7" xfId="8" applyFill="1" applyBorder="1" applyAlignment="1">
      <alignment horizontal="center" vertical="center"/>
    </xf>
    <xf numFmtId="0" fontId="1" fillId="0" borderId="4" xfId="8" applyFill="1" applyBorder="1" applyAlignment="1">
      <alignment horizontal="center" vertical="center"/>
    </xf>
    <xf numFmtId="0" fontId="1" fillId="0" borderId="3" xfId="8" applyFill="1" applyBorder="1" applyAlignment="1">
      <alignment horizontal="center" vertical="center"/>
    </xf>
    <xf numFmtId="0" fontId="61" fillId="7" borderId="1" xfId="8" applyFont="1" applyFill="1" applyBorder="1" applyAlignment="1">
      <alignment horizontal="center" vertical="center"/>
    </xf>
    <xf numFmtId="0" fontId="61" fillId="7" borderId="1" xfId="8" applyFont="1" applyFill="1" applyBorder="1" applyAlignment="1">
      <alignment horizontal="center" wrapText="1"/>
    </xf>
    <xf numFmtId="0" fontId="59" fillId="7" borderId="1" xfId="8" applyFont="1" applyFill="1" applyBorder="1" applyAlignment="1">
      <alignment horizontal="center" vertical="center"/>
    </xf>
    <xf numFmtId="0" fontId="1" fillId="7" borderId="1" xfId="8" applyFill="1" applyBorder="1" applyAlignment="1">
      <alignment horizontal="center" vertical="center"/>
    </xf>
    <xf numFmtId="0" fontId="61" fillId="7" borderId="1" xfId="8" applyFont="1" applyFill="1" applyBorder="1" applyAlignment="1">
      <alignment horizontal="center" vertical="center" wrapText="1"/>
    </xf>
    <xf numFmtId="0" fontId="60" fillId="0" borderId="1" xfId="8" applyFont="1" applyFill="1" applyBorder="1" applyAlignment="1">
      <alignment horizontal="center" vertical="center"/>
    </xf>
    <xf numFmtId="0" fontId="65" fillId="0" borderId="0" xfId="8" applyFont="1" applyAlignment="1">
      <alignment horizontal="right" vertical="center" wrapText="1"/>
    </xf>
    <xf numFmtId="0" fontId="1" fillId="0" borderId="1" xfId="8" applyBorder="1" applyAlignment="1">
      <alignment horizontal="center" vertical="center" wrapText="1"/>
    </xf>
    <xf numFmtId="0" fontId="56" fillId="0" borderId="10" xfId="0" applyFont="1" applyBorder="1" applyAlignment="1">
      <alignment horizontal="center" vertical="center" wrapText="1"/>
    </xf>
  </cellXfs>
  <cellStyles count="10">
    <cellStyle name="Гиперссылка" xfId="4" builtinId="8"/>
    <cellStyle name="Гиперссылка 2" xfId="9"/>
    <cellStyle name="Обычный" xfId="0" builtinId="0"/>
    <cellStyle name="Обычный 2" xfId="1"/>
    <cellStyle name="Обычный 2 2" xfId="8"/>
    <cellStyle name="Обычный 3" xfId="2"/>
    <cellStyle name="Обычный 4" xfId="5"/>
    <cellStyle name="Обычный 5" xfId="6"/>
    <cellStyle name="Обычный 6" xfId="7"/>
    <cellStyle name="Финансовый 2" xfId="3"/>
  </cellStyles>
  <dxfs count="0"/>
  <tableStyles count="0" defaultTableStyle="TableStyleMedium2" defaultPivotStyle="PivotStyleMedium9"/>
  <colors>
    <mruColors>
      <color rgb="FF1644A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file:///E:\CopyLW\Forbo\Logos\Forbo%20Bonding%20Systems\Forbo%202935U_Black.jp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53.jpeg"/><Relationship Id="rId18" Type="http://schemas.openxmlformats.org/officeDocument/2006/relationships/image" Target="../media/image58.png"/><Relationship Id="rId26" Type="http://schemas.openxmlformats.org/officeDocument/2006/relationships/image" Target="../media/image66.jpeg"/><Relationship Id="rId21" Type="http://schemas.openxmlformats.org/officeDocument/2006/relationships/image" Target="../media/image61.png"/><Relationship Id="rId34" Type="http://schemas.openxmlformats.org/officeDocument/2006/relationships/image" Target="../media/image74.jpeg"/><Relationship Id="rId7" Type="http://schemas.openxmlformats.org/officeDocument/2006/relationships/image" Target="../media/image47.png"/><Relationship Id="rId12" Type="http://schemas.openxmlformats.org/officeDocument/2006/relationships/image" Target="../media/image52.png"/><Relationship Id="rId17" Type="http://schemas.openxmlformats.org/officeDocument/2006/relationships/image" Target="../media/image57.png"/><Relationship Id="rId25" Type="http://schemas.openxmlformats.org/officeDocument/2006/relationships/image" Target="../media/image65.png"/><Relationship Id="rId33" Type="http://schemas.openxmlformats.org/officeDocument/2006/relationships/image" Target="../media/image73.jpeg"/><Relationship Id="rId2" Type="http://schemas.openxmlformats.org/officeDocument/2006/relationships/image" Target="../media/image42.png"/><Relationship Id="rId16" Type="http://schemas.openxmlformats.org/officeDocument/2006/relationships/image" Target="../media/image56.png"/><Relationship Id="rId20" Type="http://schemas.openxmlformats.org/officeDocument/2006/relationships/image" Target="../media/image60.png"/><Relationship Id="rId29" Type="http://schemas.openxmlformats.org/officeDocument/2006/relationships/image" Target="../media/image69.png"/><Relationship Id="rId1" Type="http://schemas.openxmlformats.org/officeDocument/2006/relationships/image" Target="../media/image41.png"/><Relationship Id="rId6" Type="http://schemas.openxmlformats.org/officeDocument/2006/relationships/image" Target="../media/image46.png"/><Relationship Id="rId11" Type="http://schemas.openxmlformats.org/officeDocument/2006/relationships/image" Target="../media/image51.png"/><Relationship Id="rId24" Type="http://schemas.openxmlformats.org/officeDocument/2006/relationships/image" Target="../media/image64.png"/><Relationship Id="rId32" Type="http://schemas.openxmlformats.org/officeDocument/2006/relationships/image" Target="../media/image72.jpeg"/><Relationship Id="rId37" Type="http://schemas.openxmlformats.org/officeDocument/2006/relationships/image" Target="../media/image77.jpeg"/><Relationship Id="rId5" Type="http://schemas.openxmlformats.org/officeDocument/2006/relationships/image" Target="../media/image45.png"/><Relationship Id="rId15" Type="http://schemas.openxmlformats.org/officeDocument/2006/relationships/image" Target="../media/image55.png"/><Relationship Id="rId23" Type="http://schemas.openxmlformats.org/officeDocument/2006/relationships/image" Target="../media/image63.png"/><Relationship Id="rId28" Type="http://schemas.openxmlformats.org/officeDocument/2006/relationships/image" Target="../media/image68.jpeg"/><Relationship Id="rId36" Type="http://schemas.openxmlformats.org/officeDocument/2006/relationships/image" Target="../media/image76.jpeg"/><Relationship Id="rId10" Type="http://schemas.openxmlformats.org/officeDocument/2006/relationships/image" Target="../media/image50.png"/><Relationship Id="rId19" Type="http://schemas.openxmlformats.org/officeDocument/2006/relationships/image" Target="../media/image59.tiff"/><Relationship Id="rId31" Type="http://schemas.openxmlformats.org/officeDocument/2006/relationships/image" Target="../media/image71.png"/><Relationship Id="rId4" Type="http://schemas.openxmlformats.org/officeDocument/2006/relationships/image" Target="../media/image44.png"/><Relationship Id="rId9" Type="http://schemas.openxmlformats.org/officeDocument/2006/relationships/image" Target="../media/image49.jpeg"/><Relationship Id="rId14" Type="http://schemas.openxmlformats.org/officeDocument/2006/relationships/image" Target="../media/image54.jpeg"/><Relationship Id="rId22" Type="http://schemas.openxmlformats.org/officeDocument/2006/relationships/image" Target="../media/image62.png"/><Relationship Id="rId27" Type="http://schemas.openxmlformats.org/officeDocument/2006/relationships/image" Target="../media/image67.jpeg"/><Relationship Id="rId30" Type="http://schemas.openxmlformats.org/officeDocument/2006/relationships/image" Target="../media/image70.png"/><Relationship Id="rId35" Type="http://schemas.openxmlformats.org/officeDocument/2006/relationships/image" Target="../media/image75.png"/><Relationship Id="rId8" Type="http://schemas.openxmlformats.org/officeDocument/2006/relationships/image" Target="../media/image48.png"/><Relationship Id="rId3" Type="http://schemas.openxmlformats.org/officeDocument/2006/relationships/image" Target="../media/image4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jpg"/><Relationship Id="rId13" Type="http://schemas.openxmlformats.org/officeDocument/2006/relationships/image" Target="../media/image20.jpg"/><Relationship Id="rId3" Type="http://schemas.openxmlformats.org/officeDocument/2006/relationships/image" Target="../media/image10.jpg"/><Relationship Id="rId7" Type="http://schemas.openxmlformats.org/officeDocument/2006/relationships/image" Target="../media/image14.jpeg"/><Relationship Id="rId12" Type="http://schemas.openxmlformats.org/officeDocument/2006/relationships/image" Target="../media/image19.jpg"/><Relationship Id="rId2" Type="http://schemas.openxmlformats.org/officeDocument/2006/relationships/image" Target="../media/image9.jpg"/><Relationship Id="rId1" Type="http://schemas.openxmlformats.org/officeDocument/2006/relationships/image" Target="../media/image8.jpeg"/><Relationship Id="rId6" Type="http://schemas.openxmlformats.org/officeDocument/2006/relationships/image" Target="../media/image13.jpg"/><Relationship Id="rId11" Type="http://schemas.openxmlformats.org/officeDocument/2006/relationships/image" Target="../media/image18.jpg"/><Relationship Id="rId5" Type="http://schemas.openxmlformats.org/officeDocument/2006/relationships/image" Target="../media/image12.jpg"/><Relationship Id="rId10" Type="http://schemas.openxmlformats.org/officeDocument/2006/relationships/image" Target="../media/image17.jp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g"/></Relationships>
</file>

<file path=xl/drawings/_rels/drawing9.xml.rels><?xml version="1.0" encoding="UTF-8" standalone="yes"?>
<Relationships xmlns="http://schemas.openxmlformats.org/package/2006/relationships"><Relationship Id="rId8" Type="http://schemas.openxmlformats.org/officeDocument/2006/relationships/image" Target="../media/image29.jpeg"/><Relationship Id="rId13" Type="http://schemas.openxmlformats.org/officeDocument/2006/relationships/image" Target="../media/image34.jpg"/><Relationship Id="rId18" Type="http://schemas.openxmlformats.org/officeDocument/2006/relationships/image" Target="../media/image39.png"/><Relationship Id="rId3" Type="http://schemas.openxmlformats.org/officeDocument/2006/relationships/image" Target="../media/image24.jpeg"/><Relationship Id="rId7" Type="http://schemas.openxmlformats.org/officeDocument/2006/relationships/image" Target="../media/image28.jpeg"/><Relationship Id="rId12" Type="http://schemas.openxmlformats.org/officeDocument/2006/relationships/image" Target="../media/image33.jpg"/><Relationship Id="rId17" Type="http://schemas.openxmlformats.org/officeDocument/2006/relationships/image" Target="../media/image38.gif"/><Relationship Id="rId2" Type="http://schemas.openxmlformats.org/officeDocument/2006/relationships/image" Target="../media/image23.jpeg"/><Relationship Id="rId16" Type="http://schemas.openxmlformats.org/officeDocument/2006/relationships/image" Target="../media/image37.jpeg"/><Relationship Id="rId1" Type="http://schemas.openxmlformats.org/officeDocument/2006/relationships/image" Target="../media/image22.gif"/><Relationship Id="rId6" Type="http://schemas.openxmlformats.org/officeDocument/2006/relationships/image" Target="../media/image27.jpg"/><Relationship Id="rId11" Type="http://schemas.openxmlformats.org/officeDocument/2006/relationships/image" Target="../media/image32.jpeg"/><Relationship Id="rId5" Type="http://schemas.openxmlformats.org/officeDocument/2006/relationships/image" Target="../media/image26.png"/><Relationship Id="rId15" Type="http://schemas.openxmlformats.org/officeDocument/2006/relationships/image" Target="../media/image36.jpeg"/><Relationship Id="rId10" Type="http://schemas.openxmlformats.org/officeDocument/2006/relationships/image" Target="../media/image31.jpeg"/><Relationship Id="rId19" Type="http://schemas.openxmlformats.org/officeDocument/2006/relationships/image" Target="../media/image40.jpeg"/><Relationship Id="rId4" Type="http://schemas.openxmlformats.org/officeDocument/2006/relationships/image" Target="../media/image25.gif"/><Relationship Id="rId9" Type="http://schemas.openxmlformats.org/officeDocument/2006/relationships/image" Target="../media/image30.jpeg"/><Relationship Id="rId14"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xdr:from>
      <xdr:col>0</xdr:col>
      <xdr:colOff>257175</xdr:colOff>
      <xdr:row>0</xdr:row>
      <xdr:rowOff>209550</xdr:rowOff>
    </xdr:from>
    <xdr:to>
      <xdr:col>1</xdr:col>
      <xdr:colOff>1562100</xdr:colOff>
      <xdr:row>0</xdr:row>
      <xdr:rowOff>895350</xdr:rowOff>
    </xdr:to>
    <xdr:pic>
      <xdr:nvPicPr>
        <xdr:cNvPr id="2049" name="Picture 1" descr="E:\CopyLW\Forbo\Logos\Forbo Bonding Systems\Forbo 2935U_Black.jpg"/>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57175" y="209550"/>
          <a:ext cx="1876425" cy="685800"/>
        </a:xfrm>
        <a:prstGeom prst="rect">
          <a:avLst/>
        </a:prstGeom>
        <a:solidFill>
          <a:srgbClr val="000000"/>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180975</xdr:colOff>
      <xdr:row>45</xdr:row>
      <xdr:rowOff>38100</xdr:rowOff>
    </xdr:from>
    <xdr:ext cx="1057275" cy="847725"/>
    <xdr:pic>
      <xdr:nvPicPr>
        <xdr:cNvPr id="2" name="Picture 4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610600"/>
          <a:ext cx="10572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190500</xdr:colOff>
      <xdr:row>44</xdr:row>
      <xdr:rowOff>114300</xdr:rowOff>
    </xdr:from>
    <xdr:ext cx="1028700" cy="819150"/>
    <xdr:pic>
      <xdr:nvPicPr>
        <xdr:cNvPr id="3" name="Picture 4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8496300"/>
          <a:ext cx="10287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48</xdr:row>
      <xdr:rowOff>76200</xdr:rowOff>
    </xdr:from>
    <xdr:ext cx="1085850" cy="819150"/>
    <xdr:pic>
      <xdr:nvPicPr>
        <xdr:cNvPr id="4" name="Picture 4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9220200"/>
          <a:ext cx="1085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206375</xdr:colOff>
      <xdr:row>43</xdr:row>
      <xdr:rowOff>114300</xdr:rowOff>
    </xdr:from>
    <xdr:ext cx="981075" cy="828675"/>
    <xdr:pic>
      <xdr:nvPicPr>
        <xdr:cNvPr id="5" name="Picture 4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6375" y="8305800"/>
          <a:ext cx="9810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190500</xdr:colOff>
      <xdr:row>42</xdr:row>
      <xdr:rowOff>76200</xdr:rowOff>
    </xdr:from>
    <xdr:ext cx="1114425" cy="790575"/>
    <xdr:pic>
      <xdr:nvPicPr>
        <xdr:cNvPr id="6" name="Picture 4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500" y="8077200"/>
          <a:ext cx="11144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46</xdr:row>
      <xdr:rowOff>95250</xdr:rowOff>
    </xdr:from>
    <xdr:ext cx="1095375" cy="838200"/>
    <xdr:pic>
      <xdr:nvPicPr>
        <xdr:cNvPr id="7" name="Picture 4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1925" y="8858250"/>
          <a:ext cx="10953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47</xdr:row>
      <xdr:rowOff>66675</xdr:rowOff>
    </xdr:from>
    <xdr:ext cx="1095375" cy="828675"/>
    <xdr:pic>
      <xdr:nvPicPr>
        <xdr:cNvPr id="8" name="Picture 4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9020175"/>
          <a:ext cx="1095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136526</xdr:colOff>
      <xdr:row>12</xdr:row>
      <xdr:rowOff>121260</xdr:rowOff>
    </xdr:from>
    <xdr:ext cx="1022350" cy="678840"/>
    <xdr:pic>
      <xdr:nvPicPr>
        <xdr:cNvPr id="9" name="Picture 128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6526" y="2407260"/>
          <a:ext cx="1022350" cy="67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114300</xdr:colOff>
      <xdr:row>23</xdr:row>
      <xdr:rowOff>66675</xdr:rowOff>
    </xdr:from>
    <xdr:ext cx="1133475" cy="742950"/>
    <xdr:pic>
      <xdr:nvPicPr>
        <xdr:cNvPr id="10" name="Picture 139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4300" y="4448175"/>
          <a:ext cx="11334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114300</xdr:colOff>
      <xdr:row>24</xdr:row>
      <xdr:rowOff>57150</xdr:rowOff>
    </xdr:from>
    <xdr:ext cx="1095375" cy="781050"/>
    <xdr:pic>
      <xdr:nvPicPr>
        <xdr:cNvPr id="11" name="Picture 139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4629150"/>
          <a:ext cx="10953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152400</xdr:colOff>
      <xdr:row>25</xdr:row>
      <xdr:rowOff>38100</xdr:rowOff>
    </xdr:from>
    <xdr:ext cx="952500" cy="790575"/>
    <xdr:pic>
      <xdr:nvPicPr>
        <xdr:cNvPr id="12" name="Рисунок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2400" y="4800600"/>
          <a:ext cx="9525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14</xdr:row>
      <xdr:rowOff>38100</xdr:rowOff>
    </xdr:from>
    <xdr:ext cx="1228725" cy="781050"/>
    <xdr:pic>
      <xdr:nvPicPr>
        <xdr:cNvPr id="13" name="Picture 131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5250" y="2705100"/>
          <a:ext cx="12287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171450</xdr:colOff>
      <xdr:row>15</xdr:row>
      <xdr:rowOff>76200</xdr:rowOff>
    </xdr:from>
    <xdr:ext cx="1143000" cy="752475"/>
    <xdr:pic>
      <xdr:nvPicPr>
        <xdr:cNvPr id="14" name="Picture 1352"/>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1450" y="2933700"/>
          <a:ext cx="1143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263525</xdr:colOff>
      <xdr:row>18</xdr:row>
      <xdr:rowOff>142875</xdr:rowOff>
    </xdr:from>
    <xdr:to>
      <xdr:col>0</xdr:col>
      <xdr:colOff>1119599</xdr:colOff>
      <xdr:row>18</xdr:row>
      <xdr:rowOff>723900</xdr:rowOff>
    </xdr:to>
    <xdr:pic>
      <xdr:nvPicPr>
        <xdr:cNvPr id="15" name="Рисунок 21" descr="заглушка для лотков пластиковых 200 h 210.png"/>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3525" y="3571875"/>
          <a:ext cx="3417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152400</xdr:colOff>
      <xdr:row>34</xdr:row>
      <xdr:rowOff>104775</xdr:rowOff>
    </xdr:from>
    <xdr:ext cx="1038225" cy="800100"/>
    <xdr:pic>
      <xdr:nvPicPr>
        <xdr:cNvPr id="16" name="Рисунок 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52400" y="6581775"/>
          <a:ext cx="10382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276225</xdr:colOff>
      <xdr:row>33</xdr:row>
      <xdr:rowOff>133350</xdr:rowOff>
    </xdr:from>
    <xdr:ext cx="942975" cy="666750"/>
    <xdr:pic>
      <xdr:nvPicPr>
        <xdr:cNvPr id="17" name="Рисунок 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76225" y="6419850"/>
          <a:ext cx="9429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209550</xdr:colOff>
      <xdr:row>34</xdr:row>
      <xdr:rowOff>723900</xdr:rowOff>
    </xdr:from>
    <xdr:ext cx="1000125" cy="1085850"/>
    <xdr:pic>
      <xdr:nvPicPr>
        <xdr:cNvPr id="18" name="Рисунок 1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09550" y="6667500"/>
          <a:ext cx="1000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22</xdr:row>
      <xdr:rowOff>28575</xdr:rowOff>
    </xdr:from>
    <xdr:ext cx="1209675" cy="762000"/>
    <xdr:pic>
      <xdr:nvPicPr>
        <xdr:cNvPr id="19" name="Рисунок 1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5725" y="4219575"/>
          <a:ext cx="1209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21</xdr:row>
      <xdr:rowOff>57150</xdr:rowOff>
    </xdr:from>
    <xdr:ext cx="1200150" cy="676275"/>
    <xdr:pic>
      <xdr:nvPicPr>
        <xdr:cNvPr id="20" name="Рисунок 1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5250" y="4057650"/>
          <a:ext cx="1200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85725</xdr:colOff>
      <xdr:row>20</xdr:row>
      <xdr:rowOff>0</xdr:rowOff>
    </xdr:from>
    <xdr:ext cx="1209675" cy="695325"/>
    <xdr:pic>
      <xdr:nvPicPr>
        <xdr:cNvPr id="21" name="Рисунок 1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725" y="3810000"/>
          <a:ext cx="12096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86782</xdr:colOff>
      <xdr:row>4</xdr:row>
      <xdr:rowOff>64558</xdr:rowOff>
    </xdr:from>
    <xdr:ext cx="1110191" cy="778934"/>
    <xdr:pic>
      <xdr:nvPicPr>
        <xdr:cNvPr id="22" name="Рисунок 2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6782" y="826558"/>
          <a:ext cx="1110191" cy="778934"/>
        </a:xfrm>
        <a:prstGeom prst="rect">
          <a:avLst/>
        </a:prstGeom>
        <a:ln>
          <a:noFill/>
        </a:ln>
        <a:effectLst>
          <a:softEdge rad="112500"/>
        </a:effectLst>
      </xdr:spPr>
    </xdr:pic>
    <xdr:clientData/>
  </xdr:oneCellAnchor>
  <xdr:oneCellAnchor>
    <xdr:from>
      <xdr:col>0</xdr:col>
      <xdr:colOff>125942</xdr:colOff>
      <xdr:row>6</xdr:row>
      <xdr:rowOff>84667</xdr:rowOff>
    </xdr:from>
    <xdr:ext cx="1028700" cy="828675"/>
    <xdr:pic>
      <xdr:nvPicPr>
        <xdr:cNvPr id="23" name="Рисунок 1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25942" y="1227667"/>
          <a:ext cx="1028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285750</xdr:colOff>
      <xdr:row>39</xdr:row>
      <xdr:rowOff>84667</xdr:rowOff>
    </xdr:from>
    <xdr:ext cx="942975" cy="719666"/>
    <xdr:pic>
      <xdr:nvPicPr>
        <xdr:cNvPr id="24" name="Рисунок 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85750" y="7514167"/>
          <a:ext cx="942975" cy="719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39</xdr:row>
      <xdr:rowOff>628650</xdr:rowOff>
    </xdr:from>
    <xdr:ext cx="1209675" cy="1123950"/>
    <xdr:pic>
      <xdr:nvPicPr>
        <xdr:cNvPr id="25" name="Рисунок 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5250" y="7620000"/>
          <a:ext cx="12096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180975</xdr:colOff>
      <xdr:row>27</xdr:row>
      <xdr:rowOff>104775</xdr:rowOff>
    </xdr:from>
    <xdr:ext cx="1076325" cy="762000"/>
    <xdr:pic>
      <xdr:nvPicPr>
        <xdr:cNvPr id="26" name="Рисунок 5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80975" y="5248275"/>
          <a:ext cx="1076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114300</xdr:colOff>
      <xdr:row>7</xdr:row>
      <xdr:rowOff>95250</xdr:rowOff>
    </xdr:from>
    <xdr:ext cx="1209675" cy="828675"/>
    <xdr:pic>
      <xdr:nvPicPr>
        <xdr:cNvPr id="27" name="Рисунок 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14300" y="1428750"/>
          <a:ext cx="12096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8</xdr:row>
      <xdr:rowOff>95250</xdr:rowOff>
    </xdr:from>
    <xdr:ext cx="1104900" cy="714375"/>
    <xdr:pic>
      <xdr:nvPicPr>
        <xdr:cNvPr id="28" name="Рисунок 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2875" y="1619250"/>
          <a:ext cx="11049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371475</xdr:colOff>
      <xdr:row>9</xdr:row>
      <xdr:rowOff>38100</xdr:rowOff>
    </xdr:from>
    <xdr:ext cx="762000" cy="895350"/>
    <xdr:pic>
      <xdr:nvPicPr>
        <xdr:cNvPr id="29" name="Рисунок 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71475" y="1752600"/>
          <a:ext cx="762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133350</xdr:colOff>
      <xdr:row>10</xdr:row>
      <xdr:rowOff>85725</xdr:rowOff>
    </xdr:from>
    <xdr:ext cx="1171575" cy="752475"/>
    <xdr:pic>
      <xdr:nvPicPr>
        <xdr:cNvPr id="30" name="Рисунок 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3350" y="1990725"/>
          <a:ext cx="11715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161925</xdr:colOff>
      <xdr:row>11</xdr:row>
      <xdr:rowOff>66675</xdr:rowOff>
    </xdr:from>
    <xdr:ext cx="1162050" cy="714375"/>
    <xdr:pic>
      <xdr:nvPicPr>
        <xdr:cNvPr id="31" name="Рисунок 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1925" y="2162175"/>
          <a:ext cx="11620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95250</xdr:colOff>
      <xdr:row>17</xdr:row>
      <xdr:rowOff>57150</xdr:rowOff>
    </xdr:from>
    <xdr:ext cx="1219200" cy="828675"/>
    <xdr:pic>
      <xdr:nvPicPr>
        <xdr:cNvPr id="32" name="Рисунок 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5250" y="3295650"/>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228600</xdr:colOff>
      <xdr:row>16</xdr:row>
      <xdr:rowOff>38100</xdr:rowOff>
    </xdr:from>
    <xdr:ext cx="838200" cy="628650"/>
    <xdr:pic>
      <xdr:nvPicPr>
        <xdr:cNvPr id="33" name="Рисунок 1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28600" y="3086100"/>
          <a:ext cx="8382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123825</xdr:colOff>
      <xdr:row>29</xdr:row>
      <xdr:rowOff>127000</xdr:rowOff>
    </xdr:from>
    <xdr:ext cx="1146175" cy="863600"/>
    <xdr:pic>
      <xdr:nvPicPr>
        <xdr:cNvPr id="34" name="Рисунок 12"/>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23825" y="5651500"/>
          <a:ext cx="1146175"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74084</xdr:colOff>
      <xdr:row>32</xdr:row>
      <xdr:rowOff>127000</xdr:rowOff>
    </xdr:from>
    <xdr:ext cx="1143000" cy="867834"/>
    <xdr:pic>
      <xdr:nvPicPr>
        <xdr:cNvPr id="35" name="Рисунок 3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4084" y="6223000"/>
          <a:ext cx="1143000" cy="867834"/>
        </a:xfrm>
        <a:prstGeom prst="rect">
          <a:avLst/>
        </a:prstGeom>
      </xdr:spPr>
    </xdr:pic>
    <xdr:clientData/>
  </xdr:oneCellAnchor>
  <xdr:oneCellAnchor>
    <xdr:from>
      <xdr:col>0</xdr:col>
      <xdr:colOff>137583</xdr:colOff>
      <xdr:row>31</xdr:row>
      <xdr:rowOff>105834</xdr:rowOff>
    </xdr:from>
    <xdr:ext cx="1100667" cy="867832"/>
    <xdr:pic>
      <xdr:nvPicPr>
        <xdr:cNvPr id="36" name="Рисунок 35"/>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37583" y="6011334"/>
          <a:ext cx="1100667" cy="867832"/>
        </a:xfrm>
        <a:prstGeom prst="rect">
          <a:avLst/>
        </a:prstGeom>
      </xdr:spPr>
    </xdr:pic>
    <xdr:clientData/>
  </xdr:oneCellAnchor>
  <xdr:oneCellAnchor>
    <xdr:from>
      <xdr:col>0</xdr:col>
      <xdr:colOff>95250</xdr:colOff>
      <xdr:row>30</xdr:row>
      <xdr:rowOff>95250</xdr:rowOff>
    </xdr:from>
    <xdr:ext cx="1090083" cy="857249"/>
    <xdr:pic>
      <xdr:nvPicPr>
        <xdr:cNvPr id="37" name="Рисунок 36"/>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5250" y="5810250"/>
          <a:ext cx="1090083" cy="857249"/>
        </a:xfrm>
        <a:prstGeom prst="rect">
          <a:avLst/>
        </a:prstGeom>
      </xdr:spPr>
    </xdr:pic>
    <xdr:clientData/>
  </xdr:oneCellAnchor>
  <xdr:oneCellAnchor>
    <xdr:from>
      <xdr:col>0</xdr:col>
      <xdr:colOff>0</xdr:colOff>
      <xdr:row>0</xdr:row>
      <xdr:rowOff>0</xdr:rowOff>
    </xdr:from>
    <xdr:ext cx="2995083" cy="838200"/>
    <xdr:pic>
      <xdr:nvPicPr>
        <xdr:cNvPr id="38" name="Рисунок 37"/>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0" y="0"/>
          <a:ext cx="2995083" cy="838200"/>
        </a:xfrm>
        <a:prstGeom prst="rect">
          <a:avLst/>
        </a:prstGeom>
      </xdr:spPr>
    </xdr:pic>
    <xdr:clientData/>
  </xdr:oneCellAnchor>
  <xdr:oneCellAnchor>
    <xdr:from>
      <xdr:col>0</xdr:col>
      <xdr:colOff>84666</xdr:colOff>
      <xdr:row>36</xdr:row>
      <xdr:rowOff>52917</xdr:rowOff>
    </xdr:from>
    <xdr:ext cx="1132417" cy="804333"/>
    <xdr:pic>
      <xdr:nvPicPr>
        <xdr:cNvPr id="39" name="Рисунок 38"/>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84666" y="6910917"/>
          <a:ext cx="1132417" cy="804333"/>
        </a:xfrm>
        <a:prstGeom prst="rect">
          <a:avLst/>
        </a:prstGeom>
      </xdr:spPr>
    </xdr:pic>
    <xdr:clientData/>
  </xdr:oneCellAnchor>
  <xdr:oneCellAnchor>
    <xdr:from>
      <xdr:col>0</xdr:col>
      <xdr:colOff>47625</xdr:colOff>
      <xdr:row>5</xdr:row>
      <xdr:rowOff>47625</xdr:rowOff>
    </xdr:from>
    <xdr:ext cx="1110191" cy="778934"/>
    <xdr:pic>
      <xdr:nvPicPr>
        <xdr:cNvPr id="40" name="Рисунок 3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625" y="1000125"/>
          <a:ext cx="1110191" cy="778934"/>
        </a:xfrm>
        <a:prstGeom prst="rect">
          <a:avLst/>
        </a:prstGeom>
        <a:ln>
          <a:noFill/>
        </a:ln>
        <a:effectLst>
          <a:softEdge rad="112500"/>
        </a:effectLst>
      </xdr:spPr>
    </xdr:pic>
    <xdr:clientData/>
  </xdr:oneCellAnchor>
  <xdr:oneCellAnchor>
    <xdr:from>
      <xdr:col>0</xdr:col>
      <xdr:colOff>127000</xdr:colOff>
      <xdr:row>13</xdr:row>
      <xdr:rowOff>155289</xdr:rowOff>
    </xdr:from>
    <xdr:ext cx="1095375" cy="658868"/>
    <xdr:pic>
      <xdr:nvPicPr>
        <xdr:cNvPr id="41" name="Рисунок 4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27000" y="2631789"/>
          <a:ext cx="1095375" cy="65886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352425</xdr:colOff>
      <xdr:row>0</xdr:row>
      <xdr:rowOff>104775</xdr:rowOff>
    </xdr:from>
    <xdr:to>
      <xdr:col>0</xdr:col>
      <xdr:colOff>1714500</xdr:colOff>
      <xdr:row>0</xdr:row>
      <xdr:rowOff>685800</xdr:rowOff>
    </xdr:to>
    <xdr:pic>
      <xdr:nvPicPr>
        <xdr:cNvPr id="3073" name="ilImage01" descr="Forbo_FlooringSystems_C"/>
        <xdr:cNvPicPr>
          <a:picLocks noChangeAspect="1" noChangeArrowheads="1"/>
        </xdr:cNvPicPr>
      </xdr:nvPicPr>
      <xdr:blipFill>
        <a:blip xmlns:r="http://schemas.openxmlformats.org/officeDocument/2006/relationships" r:embed="rId1" cstate="print"/>
        <a:srcRect/>
        <a:stretch>
          <a:fillRect/>
        </a:stretch>
      </xdr:blipFill>
      <xdr:spPr bwMode="auto">
        <a:xfrm>
          <a:off x="352425" y="104775"/>
          <a:ext cx="1362075" cy="581025"/>
        </a:xfrm>
        <a:prstGeom prst="rect">
          <a:avLst/>
        </a:prstGeom>
        <a:noFill/>
        <a:ln w="9525">
          <a:noFill/>
          <a:miter lim="800000"/>
          <a:headEnd/>
          <a:tailEnd/>
        </a:ln>
      </xdr:spPr>
    </xdr:pic>
    <xdr:clientData/>
  </xdr:twoCellAnchor>
  <xdr:oneCellAnchor>
    <xdr:from>
      <xdr:col>3</xdr:col>
      <xdr:colOff>219075</xdr:colOff>
      <xdr:row>7</xdr:row>
      <xdr:rowOff>66675</xdr:rowOff>
    </xdr:from>
    <xdr:ext cx="184731" cy="263790"/>
    <xdr:sp macro="" textlink="">
      <xdr:nvSpPr>
        <xdr:cNvPr id="3" name="TextBox 2"/>
        <xdr:cNvSpPr txBox="1"/>
      </xdr:nvSpPr>
      <xdr:spPr>
        <a:xfrm>
          <a:off x="4762500" y="2381250"/>
          <a:ext cx="184731"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0</xdr:row>
      <xdr:rowOff>457200</xdr:rowOff>
    </xdr:to>
    <xdr:pic>
      <xdr:nvPicPr>
        <xdr:cNvPr id="5121"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2628900" cy="457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127611</xdr:rowOff>
    </xdr:from>
    <xdr:to>
      <xdr:col>1</xdr:col>
      <xdr:colOff>2735384</xdr:colOff>
      <xdr:row>0</xdr:row>
      <xdr:rowOff>580048</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7611"/>
          <a:ext cx="3629269" cy="4524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238125</xdr:colOff>
      <xdr:row>0</xdr:row>
      <xdr:rowOff>66675</xdr:rowOff>
    </xdr:from>
    <xdr:ext cx="1812974" cy="1078992"/>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350" y="66675"/>
          <a:ext cx="1812974" cy="107899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38099</xdr:rowOff>
    </xdr:from>
    <xdr:to>
      <xdr:col>1</xdr:col>
      <xdr:colOff>1581150</xdr:colOff>
      <xdr:row>0</xdr:row>
      <xdr:rowOff>676274</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38099"/>
          <a:ext cx="2133600" cy="6381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1</xdr:col>
      <xdr:colOff>2266950</xdr:colOff>
      <xdr:row>0</xdr:row>
      <xdr:rowOff>819150</xdr:rowOff>
    </xdr:to>
    <xdr:pic>
      <xdr:nvPicPr>
        <xdr:cNvPr id="3"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57150"/>
          <a:ext cx="2695575"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66676</xdr:colOff>
      <xdr:row>4</xdr:row>
      <xdr:rowOff>47625</xdr:rowOff>
    </xdr:from>
    <xdr:to>
      <xdr:col>0</xdr:col>
      <xdr:colOff>809626</xdr:colOff>
      <xdr:row>6</xdr:row>
      <xdr:rowOff>184809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838200"/>
          <a:ext cx="742950" cy="613434"/>
        </a:xfrm>
        <a:prstGeom prst="rect">
          <a:avLst/>
        </a:prstGeom>
      </xdr:spPr>
    </xdr:pic>
    <xdr:clientData/>
  </xdr:twoCellAnchor>
  <xdr:twoCellAnchor editAs="oneCell">
    <xdr:from>
      <xdr:col>0</xdr:col>
      <xdr:colOff>85725</xdr:colOff>
      <xdr:row>14</xdr:row>
      <xdr:rowOff>171450</xdr:rowOff>
    </xdr:from>
    <xdr:to>
      <xdr:col>0</xdr:col>
      <xdr:colOff>771525</xdr:colOff>
      <xdr:row>17</xdr:row>
      <xdr:rowOff>47625</xdr:rowOff>
    </xdr:to>
    <xdr:pic>
      <xdr:nvPicPr>
        <xdr:cNvPr id="4" name="Рисунок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725" y="3314700"/>
          <a:ext cx="685800" cy="657225"/>
        </a:xfrm>
        <a:prstGeom prst="rect">
          <a:avLst/>
        </a:prstGeom>
      </xdr:spPr>
    </xdr:pic>
    <xdr:clientData/>
  </xdr:twoCellAnchor>
  <xdr:twoCellAnchor editAs="oneCell">
    <xdr:from>
      <xdr:col>0</xdr:col>
      <xdr:colOff>57150</xdr:colOff>
      <xdr:row>18</xdr:row>
      <xdr:rowOff>66676</xdr:rowOff>
    </xdr:from>
    <xdr:to>
      <xdr:col>0</xdr:col>
      <xdr:colOff>790575</xdr:colOff>
      <xdr:row>18</xdr:row>
      <xdr:rowOff>657226</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50" y="3371851"/>
          <a:ext cx="733425" cy="590550"/>
        </a:xfrm>
        <a:prstGeom prst="rect">
          <a:avLst/>
        </a:prstGeom>
      </xdr:spPr>
    </xdr:pic>
    <xdr:clientData/>
  </xdr:twoCellAnchor>
  <xdr:twoCellAnchor editAs="oneCell">
    <xdr:from>
      <xdr:col>0</xdr:col>
      <xdr:colOff>123826</xdr:colOff>
      <xdr:row>19</xdr:row>
      <xdr:rowOff>57150</xdr:rowOff>
    </xdr:from>
    <xdr:to>
      <xdr:col>0</xdr:col>
      <xdr:colOff>666750</xdr:colOff>
      <xdr:row>19</xdr:row>
      <xdr:rowOff>564399</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6" y="4086225"/>
          <a:ext cx="542924" cy="507249"/>
        </a:xfrm>
        <a:prstGeom prst="rect">
          <a:avLst/>
        </a:prstGeom>
      </xdr:spPr>
    </xdr:pic>
    <xdr:clientData/>
  </xdr:twoCellAnchor>
  <xdr:twoCellAnchor editAs="oneCell">
    <xdr:from>
      <xdr:col>0</xdr:col>
      <xdr:colOff>95250</xdr:colOff>
      <xdr:row>20</xdr:row>
      <xdr:rowOff>161924</xdr:rowOff>
    </xdr:from>
    <xdr:to>
      <xdr:col>0</xdr:col>
      <xdr:colOff>776164</xdr:colOff>
      <xdr:row>20</xdr:row>
      <xdr:rowOff>457199</xdr:rowOff>
    </xdr:to>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5250" y="4781549"/>
          <a:ext cx="680914" cy="295275"/>
        </a:xfrm>
        <a:prstGeom prst="rect">
          <a:avLst/>
        </a:prstGeom>
      </xdr:spPr>
    </xdr:pic>
    <xdr:clientData/>
  </xdr:twoCellAnchor>
  <xdr:twoCellAnchor editAs="oneCell">
    <xdr:from>
      <xdr:col>0</xdr:col>
      <xdr:colOff>85725</xdr:colOff>
      <xdr:row>7</xdr:row>
      <xdr:rowOff>180975</xdr:rowOff>
    </xdr:from>
    <xdr:to>
      <xdr:col>0</xdr:col>
      <xdr:colOff>762487</xdr:colOff>
      <xdr:row>8</xdr:row>
      <xdr:rowOff>238125</xdr:rowOff>
    </xdr:to>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5725" y="2066925"/>
          <a:ext cx="676762" cy="304800"/>
        </a:xfrm>
        <a:prstGeom prst="rect">
          <a:avLst/>
        </a:prstGeom>
      </xdr:spPr>
    </xdr:pic>
    <xdr:clientData/>
  </xdr:twoCellAnchor>
  <xdr:twoCellAnchor editAs="oneCell">
    <xdr:from>
      <xdr:col>0</xdr:col>
      <xdr:colOff>95250</xdr:colOff>
      <xdr:row>10</xdr:row>
      <xdr:rowOff>171451</xdr:rowOff>
    </xdr:from>
    <xdr:to>
      <xdr:col>0</xdr:col>
      <xdr:colOff>772944</xdr:colOff>
      <xdr:row>12</xdr:row>
      <xdr:rowOff>85726</xdr:rowOff>
    </xdr:to>
    <xdr:pic>
      <xdr:nvPicPr>
        <xdr:cNvPr id="3" name="Рисунок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50" y="2505076"/>
          <a:ext cx="677694" cy="628650"/>
        </a:xfrm>
        <a:prstGeom prst="rect">
          <a:avLst/>
        </a:prstGeom>
      </xdr:spPr>
    </xdr:pic>
    <xdr:clientData/>
  </xdr:twoCellAnchor>
  <xdr:twoCellAnchor editAs="oneCell">
    <xdr:from>
      <xdr:col>0</xdr:col>
      <xdr:colOff>104775</xdr:colOff>
      <xdr:row>30</xdr:row>
      <xdr:rowOff>47625</xdr:rowOff>
    </xdr:from>
    <xdr:to>
      <xdr:col>0</xdr:col>
      <xdr:colOff>749113</xdr:colOff>
      <xdr:row>30</xdr:row>
      <xdr:rowOff>704850</xdr:rowOff>
    </xdr:to>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4775" y="12601575"/>
          <a:ext cx="644338" cy="657225"/>
        </a:xfrm>
        <a:prstGeom prst="rect">
          <a:avLst/>
        </a:prstGeom>
      </xdr:spPr>
    </xdr:pic>
    <xdr:clientData/>
  </xdr:twoCellAnchor>
  <xdr:twoCellAnchor editAs="oneCell">
    <xdr:from>
      <xdr:col>0</xdr:col>
      <xdr:colOff>200026</xdr:colOff>
      <xdr:row>31</xdr:row>
      <xdr:rowOff>47626</xdr:rowOff>
    </xdr:from>
    <xdr:to>
      <xdr:col>0</xdr:col>
      <xdr:colOff>722069</xdr:colOff>
      <xdr:row>31</xdr:row>
      <xdr:rowOff>523876</xdr:rowOff>
    </xdr:to>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0026" y="14316076"/>
          <a:ext cx="522043" cy="476250"/>
        </a:xfrm>
        <a:prstGeom prst="rect">
          <a:avLst/>
        </a:prstGeom>
      </xdr:spPr>
    </xdr:pic>
    <xdr:clientData/>
  </xdr:twoCellAnchor>
  <xdr:twoCellAnchor editAs="oneCell">
    <xdr:from>
      <xdr:col>0</xdr:col>
      <xdr:colOff>133350</xdr:colOff>
      <xdr:row>32</xdr:row>
      <xdr:rowOff>85726</xdr:rowOff>
    </xdr:from>
    <xdr:to>
      <xdr:col>0</xdr:col>
      <xdr:colOff>733425</xdr:colOff>
      <xdr:row>32</xdr:row>
      <xdr:rowOff>523876</xdr:rowOff>
    </xdr:to>
    <xdr:pic>
      <xdr:nvPicPr>
        <xdr:cNvPr id="11" name="Рисунок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350" y="14935201"/>
          <a:ext cx="600075" cy="438150"/>
        </a:xfrm>
        <a:prstGeom prst="rect">
          <a:avLst/>
        </a:prstGeom>
      </xdr:spPr>
    </xdr:pic>
    <xdr:clientData/>
  </xdr:twoCellAnchor>
  <xdr:twoCellAnchor editAs="oneCell">
    <xdr:from>
      <xdr:col>0</xdr:col>
      <xdr:colOff>104775</xdr:colOff>
      <xdr:row>33</xdr:row>
      <xdr:rowOff>57150</xdr:rowOff>
    </xdr:from>
    <xdr:to>
      <xdr:col>0</xdr:col>
      <xdr:colOff>752474</xdr:colOff>
      <xdr:row>33</xdr:row>
      <xdr:rowOff>647700</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775" y="15516225"/>
          <a:ext cx="647699" cy="590550"/>
        </a:xfrm>
        <a:prstGeom prst="rect">
          <a:avLst/>
        </a:prstGeom>
      </xdr:spPr>
    </xdr:pic>
    <xdr:clientData/>
  </xdr:twoCellAnchor>
  <xdr:twoCellAnchor editAs="oneCell">
    <xdr:from>
      <xdr:col>0</xdr:col>
      <xdr:colOff>85725</xdr:colOff>
      <xdr:row>34</xdr:row>
      <xdr:rowOff>28575</xdr:rowOff>
    </xdr:from>
    <xdr:to>
      <xdr:col>0</xdr:col>
      <xdr:colOff>752475</xdr:colOff>
      <xdr:row>34</xdr:row>
      <xdr:rowOff>590550</xdr:rowOff>
    </xdr:to>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5725" y="16173450"/>
          <a:ext cx="666750" cy="561975"/>
        </a:xfrm>
        <a:prstGeom prst="rect">
          <a:avLst/>
        </a:prstGeom>
      </xdr:spPr>
    </xdr:pic>
    <xdr:clientData/>
  </xdr:twoCellAnchor>
  <xdr:twoCellAnchor editAs="oneCell">
    <xdr:from>
      <xdr:col>0</xdr:col>
      <xdr:colOff>85725</xdr:colOff>
      <xdr:row>35</xdr:row>
      <xdr:rowOff>38100</xdr:rowOff>
    </xdr:from>
    <xdr:to>
      <xdr:col>0</xdr:col>
      <xdr:colOff>742950</xdr:colOff>
      <xdr:row>35</xdr:row>
      <xdr:rowOff>647700</xdr:rowOff>
    </xdr:to>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5725" y="16859250"/>
          <a:ext cx="657225" cy="609600"/>
        </a:xfrm>
        <a:prstGeom prst="rect">
          <a:avLst/>
        </a:prstGeom>
      </xdr:spPr>
    </xdr:pic>
    <xdr:clientData/>
  </xdr:twoCellAnchor>
  <xdr:twoCellAnchor editAs="oneCell">
    <xdr:from>
      <xdr:col>0</xdr:col>
      <xdr:colOff>95250</xdr:colOff>
      <xdr:row>36</xdr:row>
      <xdr:rowOff>76200</xdr:rowOff>
    </xdr:from>
    <xdr:to>
      <xdr:col>0</xdr:col>
      <xdr:colOff>762000</xdr:colOff>
      <xdr:row>36</xdr:row>
      <xdr:rowOff>714375</xdr:rowOff>
    </xdr:to>
    <xdr:pic>
      <xdr:nvPicPr>
        <xdr:cNvPr id="15" name="Рисунок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5250" y="17583150"/>
          <a:ext cx="666750" cy="638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171451</xdr:colOff>
      <xdr:row>42</xdr:row>
      <xdr:rowOff>133350</xdr:rowOff>
    </xdr:from>
    <xdr:ext cx="523874" cy="454025"/>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1" y="8134350"/>
          <a:ext cx="523874" cy="454025"/>
        </a:xfrm>
        <a:prstGeom prst="rect">
          <a:avLst/>
        </a:prstGeom>
      </xdr:spPr>
    </xdr:pic>
    <xdr:clientData/>
  </xdr:oneCellAnchor>
  <xdr:oneCellAnchor>
    <xdr:from>
      <xdr:col>0</xdr:col>
      <xdr:colOff>219075</xdr:colOff>
      <xdr:row>46</xdr:row>
      <xdr:rowOff>38100</xdr:rowOff>
    </xdr:from>
    <xdr:ext cx="466725" cy="625475"/>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9075" y="8801100"/>
          <a:ext cx="466725" cy="625475"/>
        </a:xfrm>
        <a:prstGeom prst="rect">
          <a:avLst/>
        </a:prstGeom>
      </xdr:spPr>
    </xdr:pic>
    <xdr:clientData/>
  </xdr:oneCellAnchor>
  <xdr:oneCellAnchor>
    <xdr:from>
      <xdr:col>0</xdr:col>
      <xdr:colOff>142875</xdr:colOff>
      <xdr:row>50</xdr:row>
      <xdr:rowOff>66675</xdr:rowOff>
    </xdr:from>
    <xdr:ext cx="552450" cy="654050"/>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9591675"/>
          <a:ext cx="552450" cy="654050"/>
        </a:xfrm>
        <a:prstGeom prst="rect">
          <a:avLst/>
        </a:prstGeom>
      </xdr:spPr>
    </xdr:pic>
    <xdr:clientData/>
  </xdr:oneCellAnchor>
  <xdr:oneCellAnchor>
    <xdr:from>
      <xdr:col>0</xdr:col>
      <xdr:colOff>247650</xdr:colOff>
      <xdr:row>118</xdr:row>
      <xdr:rowOff>57153</xdr:rowOff>
    </xdr:from>
    <xdr:ext cx="352425" cy="722175"/>
    <xdr:pic>
      <xdr:nvPicPr>
        <xdr:cNvPr id="5" name="Рисунок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rot="5400000">
          <a:off x="62775" y="22721028"/>
          <a:ext cx="722175" cy="352425"/>
        </a:xfrm>
        <a:prstGeom prst="rect">
          <a:avLst/>
        </a:prstGeom>
      </xdr:spPr>
    </xdr:pic>
    <xdr:clientData/>
  </xdr:oneCellAnchor>
  <xdr:oneCellAnchor>
    <xdr:from>
      <xdr:col>0</xdr:col>
      <xdr:colOff>0</xdr:colOff>
      <xdr:row>0</xdr:row>
      <xdr:rowOff>85725</xdr:rowOff>
    </xdr:from>
    <xdr:ext cx="2355850" cy="714375"/>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
          <a:ext cx="2355850" cy="714375"/>
        </a:xfrm>
        <a:prstGeom prst="rect">
          <a:avLst/>
        </a:prstGeom>
      </xdr:spPr>
    </xdr:pic>
    <xdr:clientData/>
  </xdr:oneCellAnchor>
  <xdr:oneCellAnchor>
    <xdr:from>
      <xdr:col>0</xdr:col>
      <xdr:colOff>247651</xdr:colOff>
      <xdr:row>59</xdr:row>
      <xdr:rowOff>104774</xdr:rowOff>
    </xdr:from>
    <xdr:ext cx="352424" cy="1895476"/>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7651" y="11344274"/>
          <a:ext cx="352424" cy="1895476"/>
        </a:xfrm>
        <a:prstGeom prst="rect">
          <a:avLst/>
        </a:prstGeom>
      </xdr:spPr>
    </xdr:pic>
    <xdr:clientData/>
  </xdr:oneCellAnchor>
  <xdr:oneCellAnchor>
    <xdr:from>
      <xdr:col>0</xdr:col>
      <xdr:colOff>123826</xdr:colOff>
      <xdr:row>76</xdr:row>
      <xdr:rowOff>28576</xdr:rowOff>
    </xdr:from>
    <xdr:ext cx="628650" cy="704849"/>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3826" y="14506576"/>
          <a:ext cx="628650" cy="704849"/>
        </a:xfrm>
        <a:prstGeom prst="rect">
          <a:avLst/>
        </a:prstGeom>
      </xdr:spPr>
    </xdr:pic>
    <xdr:clientData/>
  </xdr:oneCellAnchor>
  <xdr:oneCellAnchor>
    <xdr:from>
      <xdr:col>0</xdr:col>
      <xdr:colOff>19050</xdr:colOff>
      <xdr:row>86</xdr:row>
      <xdr:rowOff>76200</xdr:rowOff>
    </xdr:from>
    <xdr:ext cx="790575" cy="873125"/>
    <xdr:pic>
      <xdr:nvPicPr>
        <xdr:cNvPr id="9" name="Рисунок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 y="16459200"/>
          <a:ext cx="790575" cy="873125"/>
        </a:xfrm>
        <a:prstGeom prst="rect">
          <a:avLst/>
        </a:prstGeom>
      </xdr:spPr>
    </xdr:pic>
    <xdr:clientData/>
  </xdr:oneCellAnchor>
  <xdr:oneCellAnchor>
    <xdr:from>
      <xdr:col>0</xdr:col>
      <xdr:colOff>57151</xdr:colOff>
      <xdr:row>93</xdr:row>
      <xdr:rowOff>85725</xdr:rowOff>
    </xdr:from>
    <xdr:ext cx="752474" cy="749300"/>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1" y="17802225"/>
          <a:ext cx="752474" cy="749300"/>
        </a:xfrm>
        <a:prstGeom prst="rect">
          <a:avLst/>
        </a:prstGeom>
      </xdr:spPr>
    </xdr:pic>
    <xdr:clientData/>
  </xdr:oneCellAnchor>
  <xdr:oneCellAnchor>
    <xdr:from>
      <xdr:col>0</xdr:col>
      <xdr:colOff>228601</xdr:colOff>
      <xdr:row>98</xdr:row>
      <xdr:rowOff>76200</xdr:rowOff>
    </xdr:from>
    <xdr:ext cx="431922" cy="600075"/>
    <xdr:pic>
      <xdr:nvPicPr>
        <xdr:cNvPr id="11" name="Рисунок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28601" y="18745200"/>
          <a:ext cx="431922" cy="600075"/>
        </a:xfrm>
        <a:prstGeom prst="rect">
          <a:avLst/>
        </a:prstGeom>
      </xdr:spPr>
    </xdr:pic>
    <xdr:clientData/>
  </xdr:oneCellAnchor>
  <xdr:oneCellAnchor>
    <xdr:from>
      <xdr:col>0</xdr:col>
      <xdr:colOff>200025</xdr:colOff>
      <xdr:row>102</xdr:row>
      <xdr:rowOff>85725</xdr:rowOff>
    </xdr:from>
    <xdr:ext cx="457200" cy="643394"/>
    <xdr:pic>
      <xdr:nvPicPr>
        <xdr:cNvPr id="12" name="Рисунок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00025" y="19516725"/>
          <a:ext cx="457200" cy="643394"/>
        </a:xfrm>
        <a:prstGeom prst="rect">
          <a:avLst/>
        </a:prstGeom>
      </xdr:spPr>
    </xdr:pic>
    <xdr:clientData/>
  </xdr:oneCellAnchor>
  <xdr:oneCellAnchor>
    <xdr:from>
      <xdr:col>0</xdr:col>
      <xdr:colOff>133350</xdr:colOff>
      <xdr:row>107</xdr:row>
      <xdr:rowOff>95249</xdr:rowOff>
    </xdr:from>
    <xdr:ext cx="571500" cy="490536"/>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33350" y="20478749"/>
          <a:ext cx="571500" cy="490536"/>
        </a:xfrm>
        <a:prstGeom prst="rect">
          <a:avLst/>
        </a:prstGeom>
      </xdr:spPr>
    </xdr:pic>
    <xdr:clientData/>
  </xdr:oneCellAnchor>
  <xdr:oneCellAnchor>
    <xdr:from>
      <xdr:col>0</xdr:col>
      <xdr:colOff>47626</xdr:colOff>
      <xdr:row>111</xdr:row>
      <xdr:rowOff>57150</xdr:rowOff>
    </xdr:from>
    <xdr:ext cx="685800" cy="607731"/>
    <xdr:pic>
      <xdr:nvPicPr>
        <xdr:cNvPr id="14" name="Рисунок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6" y="21202650"/>
          <a:ext cx="685800" cy="607731"/>
        </a:xfrm>
        <a:prstGeom prst="rect">
          <a:avLst/>
        </a:prstGeom>
      </xdr:spPr>
    </xdr:pic>
    <xdr:clientData/>
  </xdr:oneCellAnchor>
  <xdr:oneCellAnchor>
    <xdr:from>
      <xdr:col>0</xdr:col>
      <xdr:colOff>85725</xdr:colOff>
      <xdr:row>114</xdr:row>
      <xdr:rowOff>66675</xdr:rowOff>
    </xdr:from>
    <xdr:ext cx="685800" cy="496887"/>
    <xdr:pic>
      <xdr:nvPicPr>
        <xdr:cNvPr id="15" name="Рисунок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5725" y="21783675"/>
          <a:ext cx="685800" cy="496887"/>
        </a:xfrm>
        <a:prstGeom prst="rect">
          <a:avLst/>
        </a:prstGeom>
      </xdr:spPr>
    </xdr:pic>
    <xdr:clientData/>
  </xdr:oneCellAnchor>
  <xdr:oneCellAnchor>
    <xdr:from>
      <xdr:col>0</xdr:col>
      <xdr:colOff>95250</xdr:colOff>
      <xdr:row>121</xdr:row>
      <xdr:rowOff>95250</xdr:rowOff>
    </xdr:from>
    <xdr:ext cx="581025" cy="659542"/>
    <xdr:pic>
      <xdr:nvPicPr>
        <xdr:cNvPr id="16" name="Рисунок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 y="23145750"/>
          <a:ext cx="581025" cy="659542"/>
        </a:xfrm>
        <a:prstGeom prst="rect">
          <a:avLst/>
        </a:prstGeom>
      </xdr:spPr>
    </xdr:pic>
    <xdr:clientData/>
  </xdr:oneCellAnchor>
  <xdr:oneCellAnchor>
    <xdr:from>
      <xdr:col>0</xdr:col>
      <xdr:colOff>114300</xdr:colOff>
      <xdr:row>56</xdr:row>
      <xdr:rowOff>57150</xdr:rowOff>
    </xdr:from>
    <xdr:ext cx="638175" cy="407987"/>
    <xdr:pic>
      <xdr:nvPicPr>
        <xdr:cNvPr id="17" name="Рисунок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4300" y="10725150"/>
          <a:ext cx="638175" cy="407987"/>
        </a:xfrm>
        <a:prstGeom prst="rect">
          <a:avLst/>
        </a:prstGeom>
      </xdr:spPr>
    </xdr:pic>
    <xdr:clientData/>
  </xdr:oneCellAnchor>
  <xdr:oneCellAnchor>
    <xdr:from>
      <xdr:col>0</xdr:col>
      <xdr:colOff>219076</xdr:colOff>
      <xdr:row>5</xdr:row>
      <xdr:rowOff>114301</xdr:rowOff>
    </xdr:from>
    <xdr:ext cx="390524" cy="1698624"/>
    <xdr:pic>
      <xdr:nvPicPr>
        <xdr:cNvPr id="18" name="Рисунок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9076" y="1066801"/>
          <a:ext cx="390524" cy="1698624"/>
        </a:xfrm>
        <a:prstGeom prst="rect">
          <a:avLst/>
        </a:prstGeom>
      </xdr:spPr>
    </xdr:pic>
    <xdr:clientData/>
  </xdr:oneCellAnchor>
  <xdr:oneCellAnchor>
    <xdr:from>
      <xdr:col>0</xdr:col>
      <xdr:colOff>66675</xdr:colOff>
      <xdr:row>19</xdr:row>
      <xdr:rowOff>38101</xdr:rowOff>
    </xdr:from>
    <xdr:ext cx="707994" cy="752474"/>
    <xdr:pic>
      <xdr:nvPicPr>
        <xdr:cNvPr id="19" name="Рисунок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675" y="3657601"/>
          <a:ext cx="707994" cy="752474"/>
        </a:xfrm>
        <a:prstGeom prst="rect">
          <a:avLst/>
        </a:prstGeom>
      </xdr:spPr>
    </xdr:pic>
    <xdr:clientData/>
  </xdr:oneCellAnchor>
  <xdr:oneCellAnchor>
    <xdr:from>
      <xdr:col>0</xdr:col>
      <xdr:colOff>76201</xdr:colOff>
      <xdr:row>32</xdr:row>
      <xdr:rowOff>161925</xdr:rowOff>
    </xdr:from>
    <xdr:ext cx="704374" cy="815975"/>
    <xdr:pic>
      <xdr:nvPicPr>
        <xdr:cNvPr id="20" name="Рисунок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6201" y="6257925"/>
          <a:ext cx="704374" cy="815975"/>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Аспект">
      <a:maj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Verdana"/>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eresit.ru/upload/iblock/76b/CT35.pdf" TargetMode="External"/><Relationship Id="rId1" Type="http://schemas.openxmlformats.org/officeDocument/2006/relationships/hyperlink" Target="http://www.ceresit.ru/upload/iblock/060/060339134567e8335d7a28eb6e55ec4f.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I199"/>
  <sheetViews>
    <sheetView tabSelected="1" view="pageBreakPreview" topLeftCell="A76" zoomScale="110" zoomScaleNormal="100" zoomScaleSheetLayoutView="110" workbookViewId="0">
      <selection activeCell="G36" sqref="G36"/>
    </sheetView>
  </sheetViews>
  <sheetFormatPr defaultRowHeight="14.25" x14ac:dyDescent="0.2"/>
  <cols>
    <col min="1" max="1" width="5.69921875" customWidth="1"/>
    <col min="2" max="2" width="42.19921875" customWidth="1"/>
    <col min="3" max="3" width="7.8984375" customWidth="1"/>
    <col min="4" max="4" width="5.59765625" customWidth="1"/>
    <col min="5" max="6" width="5.296875" customWidth="1"/>
    <col min="7" max="7" width="5.09765625" customWidth="1"/>
  </cols>
  <sheetData>
    <row r="1" spans="1:9" ht="78" customHeight="1" x14ac:dyDescent="0.2">
      <c r="A1" s="287"/>
      <c r="B1" s="287"/>
      <c r="C1" s="309"/>
      <c r="D1" s="309"/>
      <c r="E1" s="309"/>
      <c r="F1" s="309"/>
      <c r="G1" s="309"/>
    </row>
    <row r="2" spans="1:9" ht="32.25" customHeight="1" x14ac:dyDescent="0.2">
      <c r="A2" s="298" t="s">
        <v>822</v>
      </c>
      <c r="B2" s="298"/>
      <c r="C2" s="298"/>
      <c r="D2" s="298"/>
      <c r="E2" s="298"/>
      <c r="F2" s="298"/>
      <c r="G2" s="298"/>
    </row>
    <row r="3" spans="1:9" ht="12" customHeight="1" x14ac:dyDescent="0.2">
      <c r="A3" s="180"/>
      <c r="B3" s="180"/>
      <c r="C3" s="180"/>
      <c r="D3" s="180"/>
      <c r="E3" s="180"/>
      <c r="F3" s="180"/>
      <c r="G3" s="180"/>
    </row>
    <row r="4" spans="1:9" ht="15.75" customHeight="1" x14ac:dyDescent="0.2">
      <c r="A4" s="301" t="s">
        <v>59</v>
      </c>
      <c r="B4" s="301"/>
      <c r="C4" s="301"/>
      <c r="D4" s="301"/>
      <c r="E4" s="301"/>
      <c r="F4" s="301"/>
      <c r="G4" s="301"/>
    </row>
    <row r="5" spans="1:9" ht="28.5" customHeight="1" x14ac:dyDescent="0.2">
      <c r="A5" s="49" t="s">
        <v>821</v>
      </c>
      <c r="B5" s="50" t="s">
        <v>64</v>
      </c>
      <c r="C5" s="50" t="s">
        <v>56</v>
      </c>
      <c r="D5" s="51" t="s">
        <v>55</v>
      </c>
      <c r="E5" s="51" t="s">
        <v>57</v>
      </c>
      <c r="F5" s="51" t="s">
        <v>54</v>
      </c>
      <c r="G5" s="51" t="s">
        <v>58</v>
      </c>
    </row>
    <row r="6" spans="1:9" ht="63.75" x14ac:dyDescent="0.2">
      <c r="A6" s="222" t="s">
        <v>878</v>
      </c>
      <c r="B6" s="12" t="s">
        <v>33</v>
      </c>
      <c r="C6" s="14" t="s">
        <v>43</v>
      </c>
      <c r="D6" s="2" t="s">
        <v>42</v>
      </c>
      <c r="E6" s="92">
        <v>127.63</v>
      </c>
      <c r="F6" s="92">
        <f t="shared" ref="F6:F12" si="0">E6*1.1</f>
        <v>140.393</v>
      </c>
      <c r="G6" s="92">
        <f>E6*1.15</f>
        <v>146.77449999999999</v>
      </c>
    </row>
    <row r="7" spans="1:9" ht="20.25" customHeight="1" x14ac:dyDescent="0.2">
      <c r="A7" s="296" t="s">
        <v>879</v>
      </c>
      <c r="B7" s="290" t="s">
        <v>34</v>
      </c>
      <c r="C7" s="294" t="s">
        <v>45</v>
      </c>
      <c r="D7" s="2" t="s">
        <v>44</v>
      </c>
      <c r="E7" s="92">
        <v>43.69</v>
      </c>
      <c r="F7" s="92">
        <f t="shared" si="0"/>
        <v>48.059000000000005</v>
      </c>
      <c r="G7" s="92">
        <f>E7*1.2</f>
        <v>52.427999999999997</v>
      </c>
    </row>
    <row r="8" spans="1:9" ht="20.25" customHeight="1" x14ac:dyDescent="0.2">
      <c r="A8" s="297"/>
      <c r="B8" s="292"/>
      <c r="C8" s="295"/>
      <c r="D8" s="2" t="s">
        <v>107</v>
      </c>
      <c r="E8" s="92">
        <v>6.89</v>
      </c>
      <c r="F8" s="92">
        <f t="shared" si="0"/>
        <v>7.5790000000000006</v>
      </c>
      <c r="G8" s="92">
        <f>E8*1.2</f>
        <v>8.2679999999999989</v>
      </c>
    </row>
    <row r="9" spans="1:9" ht="45" customHeight="1" x14ac:dyDescent="0.2">
      <c r="A9" s="489" t="s">
        <v>1160</v>
      </c>
      <c r="B9" s="231" t="s">
        <v>1161</v>
      </c>
      <c r="C9" s="230" t="s">
        <v>45</v>
      </c>
      <c r="D9" s="2" t="s">
        <v>44</v>
      </c>
      <c r="E9" s="92">
        <v>29.67</v>
      </c>
      <c r="F9" s="92">
        <f t="shared" ref="F9" si="1">E9*1.1</f>
        <v>32.637000000000008</v>
      </c>
      <c r="G9" s="92">
        <f>E9*1.2</f>
        <v>35.603999999999999</v>
      </c>
    </row>
    <row r="10" spans="1:9" ht="26.25" customHeight="1" x14ac:dyDescent="0.2">
      <c r="A10" s="296" t="s">
        <v>880</v>
      </c>
      <c r="B10" s="290" t="s">
        <v>65</v>
      </c>
      <c r="C10" s="294" t="s">
        <v>46</v>
      </c>
      <c r="D10" s="2" t="s">
        <v>44</v>
      </c>
      <c r="E10" s="92">
        <v>45.1</v>
      </c>
      <c r="F10" s="92">
        <f t="shared" si="0"/>
        <v>49.610000000000007</v>
      </c>
      <c r="G10" s="92">
        <f>E10*1.2</f>
        <v>54.12</v>
      </c>
      <c r="I10" s="4"/>
    </row>
    <row r="11" spans="1:9" ht="20.25" customHeight="1" x14ac:dyDescent="0.2">
      <c r="A11" s="297"/>
      <c r="B11" s="292"/>
      <c r="C11" s="295"/>
      <c r="D11" s="2" t="s">
        <v>107</v>
      </c>
      <c r="E11" s="92">
        <v>7.9</v>
      </c>
      <c r="F11" s="92">
        <f t="shared" si="0"/>
        <v>8.6900000000000013</v>
      </c>
      <c r="G11" s="92">
        <f>E11*1.25</f>
        <v>9.875</v>
      </c>
      <c r="I11" s="4"/>
    </row>
    <row r="12" spans="1:9" ht="62.25" customHeight="1" x14ac:dyDescent="0.2">
      <c r="A12" s="222" t="s">
        <v>881</v>
      </c>
      <c r="B12" s="13" t="s">
        <v>35</v>
      </c>
      <c r="C12" s="14" t="s">
        <v>45</v>
      </c>
      <c r="D12" s="2" t="s">
        <v>44</v>
      </c>
      <c r="E12" s="92">
        <v>35.28</v>
      </c>
      <c r="F12" s="92">
        <f t="shared" si="0"/>
        <v>38.808000000000007</v>
      </c>
      <c r="G12" s="92">
        <f>E12*1.25</f>
        <v>44.1</v>
      </c>
    </row>
    <row r="13" spans="1:9" ht="15.75" customHeight="1" x14ac:dyDescent="0.2">
      <c r="A13" s="301" t="s">
        <v>60</v>
      </c>
      <c r="B13" s="301"/>
      <c r="C13" s="301"/>
      <c r="D13" s="301"/>
      <c r="E13" s="301"/>
      <c r="F13" s="301"/>
      <c r="G13" s="301"/>
      <c r="H13" s="1"/>
      <c r="I13" s="1"/>
    </row>
    <row r="14" spans="1:9" ht="44.25" customHeight="1" x14ac:dyDescent="0.2">
      <c r="A14" s="222" t="s">
        <v>882</v>
      </c>
      <c r="B14" s="15" t="s">
        <v>108</v>
      </c>
      <c r="C14" s="3" t="s">
        <v>48</v>
      </c>
      <c r="D14" s="3" t="s">
        <v>47</v>
      </c>
      <c r="E14" s="92">
        <v>15.52</v>
      </c>
      <c r="F14" s="92">
        <f>E14*1.2</f>
        <v>18.623999999999999</v>
      </c>
      <c r="G14" s="92">
        <f>E14*1.3</f>
        <v>20.175999999999998</v>
      </c>
    </row>
    <row r="15" spans="1:9" ht="97.5" customHeight="1" x14ac:dyDescent="0.2">
      <c r="A15" s="222" t="s">
        <v>883</v>
      </c>
      <c r="B15" s="15" t="s">
        <v>66</v>
      </c>
      <c r="C15" s="3" t="s">
        <v>102</v>
      </c>
      <c r="D15" s="3" t="s">
        <v>49</v>
      </c>
      <c r="E15" s="92">
        <v>48.24</v>
      </c>
      <c r="F15" s="92">
        <f>E15*1.15</f>
        <v>55.475999999999999</v>
      </c>
      <c r="G15" s="92">
        <f>E15*1.2</f>
        <v>57.887999999999998</v>
      </c>
    </row>
    <row r="16" spans="1:9" ht="89.25" x14ac:dyDescent="0.2">
      <c r="A16" s="223" t="s">
        <v>884</v>
      </c>
      <c r="B16" s="15" t="s">
        <v>109</v>
      </c>
      <c r="C16" s="3" t="s">
        <v>103</v>
      </c>
      <c r="D16" s="3" t="s">
        <v>50</v>
      </c>
      <c r="E16" s="93">
        <v>345.6</v>
      </c>
      <c r="F16" s="93">
        <f>E16*1.15</f>
        <v>397.44</v>
      </c>
      <c r="G16" s="94">
        <f>E16*1.25</f>
        <v>432</v>
      </c>
    </row>
    <row r="17" spans="1:8" ht="69" customHeight="1" x14ac:dyDescent="0.2">
      <c r="A17" s="223" t="s">
        <v>885</v>
      </c>
      <c r="B17" s="15" t="s">
        <v>36</v>
      </c>
      <c r="C17" s="3" t="s">
        <v>51</v>
      </c>
      <c r="D17" s="3" t="s">
        <v>50</v>
      </c>
      <c r="E17" s="93">
        <v>460</v>
      </c>
      <c r="F17" s="93">
        <f>E17*1.1</f>
        <v>506.00000000000006</v>
      </c>
      <c r="G17" s="94">
        <f>E17*1.25</f>
        <v>575</v>
      </c>
    </row>
    <row r="18" spans="1:8" ht="59.25" customHeight="1" x14ac:dyDescent="0.2">
      <c r="A18" s="223" t="s">
        <v>886</v>
      </c>
      <c r="B18" s="15" t="s">
        <v>104</v>
      </c>
      <c r="C18" s="3" t="s">
        <v>51</v>
      </c>
      <c r="D18" s="3" t="s">
        <v>50</v>
      </c>
      <c r="E18" s="93">
        <v>650</v>
      </c>
      <c r="F18" s="93">
        <f>E18*1.1</f>
        <v>715.00000000000011</v>
      </c>
      <c r="G18" s="94">
        <f>E18*1.25</f>
        <v>812.5</v>
      </c>
    </row>
    <row r="19" spans="1:8" ht="57" customHeight="1" x14ac:dyDescent="0.2">
      <c r="A19" s="223" t="s">
        <v>887</v>
      </c>
      <c r="B19" s="15" t="s">
        <v>37</v>
      </c>
      <c r="C19" s="3" t="s">
        <v>51</v>
      </c>
      <c r="D19" s="3" t="s">
        <v>50</v>
      </c>
      <c r="E19" s="93">
        <v>570.4</v>
      </c>
      <c r="F19" s="93">
        <f>E19*1.15</f>
        <v>655.95999999999992</v>
      </c>
      <c r="G19" s="94">
        <f t="shared" ref="G19:G23" si="2">E19*1.25</f>
        <v>713</v>
      </c>
    </row>
    <row r="20" spans="1:8" ht="63.75" x14ac:dyDescent="0.2">
      <c r="A20" s="223" t="s">
        <v>888</v>
      </c>
      <c r="B20" s="15" t="s">
        <v>68</v>
      </c>
      <c r="C20" s="3" t="s">
        <v>51</v>
      </c>
      <c r="D20" s="3" t="s">
        <v>50</v>
      </c>
      <c r="E20" s="93">
        <v>475.9</v>
      </c>
      <c r="F20" s="93">
        <f>E20*1.05</f>
        <v>499.69499999999999</v>
      </c>
      <c r="G20" s="94">
        <f>E20*1.1</f>
        <v>523.49</v>
      </c>
    </row>
    <row r="21" spans="1:8" ht="69" customHeight="1" x14ac:dyDescent="0.2">
      <c r="A21" s="223" t="s">
        <v>889</v>
      </c>
      <c r="B21" s="15" t="s">
        <v>38</v>
      </c>
      <c r="C21" s="3" t="s">
        <v>105</v>
      </c>
      <c r="D21" s="3" t="s">
        <v>50</v>
      </c>
      <c r="E21" s="93">
        <v>367.5</v>
      </c>
      <c r="F21" s="93">
        <f>E21*1.15</f>
        <v>422.62499999999994</v>
      </c>
      <c r="G21" s="94">
        <f>E21*1.25</f>
        <v>459.375</v>
      </c>
    </row>
    <row r="22" spans="1:8" ht="41.25" customHeight="1" x14ac:dyDescent="0.2">
      <c r="A22" s="223" t="s">
        <v>890</v>
      </c>
      <c r="B22" s="15" t="s">
        <v>39</v>
      </c>
      <c r="C22" s="3" t="s">
        <v>51</v>
      </c>
      <c r="D22" s="3" t="s">
        <v>50</v>
      </c>
      <c r="E22" s="93">
        <v>495.6</v>
      </c>
      <c r="F22" s="93">
        <f>E22*1.05</f>
        <v>520.38</v>
      </c>
      <c r="G22" s="94">
        <f>E22*1.1</f>
        <v>545.16000000000008</v>
      </c>
      <c r="H22" s="6"/>
    </row>
    <row r="23" spans="1:8" ht="54.75" customHeight="1" x14ac:dyDescent="0.2">
      <c r="A23" s="223" t="s">
        <v>891</v>
      </c>
      <c r="B23" s="15" t="s">
        <v>40</v>
      </c>
      <c r="C23" s="3" t="s">
        <v>106</v>
      </c>
      <c r="D23" s="3" t="s">
        <v>53</v>
      </c>
      <c r="E23" s="93">
        <v>327.9</v>
      </c>
      <c r="F23" s="93">
        <f>E23*1.15</f>
        <v>377.08499999999992</v>
      </c>
      <c r="G23" s="94">
        <f t="shared" si="2"/>
        <v>409.875</v>
      </c>
    </row>
    <row r="24" spans="1:8" ht="18" customHeight="1" x14ac:dyDescent="0.2">
      <c r="A24" s="301" t="s">
        <v>61</v>
      </c>
      <c r="B24" s="301"/>
      <c r="C24" s="301"/>
      <c r="D24" s="301"/>
      <c r="E24" s="301"/>
      <c r="F24" s="301"/>
      <c r="G24" s="301"/>
    </row>
    <row r="25" spans="1:8" ht="56.25" customHeight="1" x14ac:dyDescent="0.2">
      <c r="A25" s="222" t="s">
        <v>892</v>
      </c>
      <c r="B25" s="197" t="s">
        <v>69</v>
      </c>
      <c r="C25" s="198" t="s">
        <v>111</v>
      </c>
      <c r="D25" s="200" t="s">
        <v>110</v>
      </c>
      <c r="E25" s="92">
        <v>70.8</v>
      </c>
      <c r="F25" s="92">
        <f>E25*1.05</f>
        <v>74.34</v>
      </c>
      <c r="G25" s="92">
        <f>E25*1.1</f>
        <v>77.88000000000001</v>
      </c>
    </row>
    <row r="26" spans="1:8" ht="44.25" customHeight="1" x14ac:dyDescent="0.2">
      <c r="A26" s="222" t="s">
        <v>893</v>
      </c>
      <c r="B26" s="197" t="s">
        <v>137</v>
      </c>
      <c r="C26" s="199" t="s">
        <v>788</v>
      </c>
      <c r="D26" s="199" t="s">
        <v>138</v>
      </c>
      <c r="E26" s="92">
        <v>35.450000000000003</v>
      </c>
      <c r="F26" s="92">
        <f>E26*1.1</f>
        <v>38.995000000000005</v>
      </c>
      <c r="G26" s="92">
        <f>E26*1.15</f>
        <v>40.767499999999998</v>
      </c>
    </row>
    <row r="27" spans="1:8" ht="54.75" customHeight="1" x14ac:dyDescent="0.2">
      <c r="A27" s="222" t="s">
        <v>894</v>
      </c>
      <c r="B27" s="15" t="s">
        <v>70</v>
      </c>
      <c r="C27" s="10" t="s">
        <v>112</v>
      </c>
      <c r="D27" s="2" t="s">
        <v>44</v>
      </c>
      <c r="E27" s="92">
        <v>66.69</v>
      </c>
      <c r="F27" s="92">
        <f>E27*1.05</f>
        <v>70.024500000000003</v>
      </c>
      <c r="G27" s="92">
        <f>E27*1.1</f>
        <v>73.359000000000009</v>
      </c>
    </row>
    <row r="28" spans="1:8" ht="69" customHeight="1" x14ac:dyDescent="0.2">
      <c r="A28" s="222" t="s">
        <v>895</v>
      </c>
      <c r="B28" s="15" t="s">
        <v>398</v>
      </c>
      <c r="C28" s="10" t="s">
        <v>115</v>
      </c>
      <c r="D28" s="2" t="s">
        <v>49</v>
      </c>
      <c r="E28" s="92">
        <v>44.27</v>
      </c>
      <c r="F28" s="92">
        <f>E28*1.1</f>
        <v>48.69700000000001</v>
      </c>
      <c r="G28" s="92">
        <f>E28*1.2</f>
        <v>53.124000000000002</v>
      </c>
    </row>
    <row r="29" spans="1:8" ht="29.25" customHeight="1" x14ac:dyDescent="0.2">
      <c r="A29" s="296" t="s">
        <v>896</v>
      </c>
      <c r="B29" s="290" t="s">
        <v>32</v>
      </c>
      <c r="C29" s="294" t="s">
        <v>113</v>
      </c>
      <c r="D29" s="2" t="s">
        <v>52</v>
      </c>
      <c r="E29" s="92">
        <v>45.2</v>
      </c>
      <c r="F29" s="92">
        <f t="shared" ref="F29:F30" si="3">E29*1.05</f>
        <v>47.460000000000008</v>
      </c>
      <c r="G29" s="92">
        <f t="shared" ref="G29:G30" si="4">E29*1.2</f>
        <v>54.24</v>
      </c>
    </row>
    <row r="30" spans="1:8" ht="27" customHeight="1" x14ac:dyDescent="0.2">
      <c r="A30" s="297"/>
      <c r="B30" s="292"/>
      <c r="C30" s="295"/>
      <c r="D30" s="2" t="s">
        <v>114</v>
      </c>
      <c r="E30" s="92">
        <v>30.6</v>
      </c>
      <c r="F30" s="92">
        <f t="shared" si="3"/>
        <v>32.130000000000003</v>
      </c>
      <c r="G30" s="92">
        <f t="shared" si="4"/>
        <v>36.72</v>
      </c>
    </row>
    <row r="31" spans="1:8" ht="24.75" customHeight="1" x14ac:dyDescent="0.2">
      <c r="A31" s="288" t="s">
        <v>897</v>
      </c>
      <c r="B31" s="293" t="s">
        <v>121</v>
      </c>
      <c r="C31" s="294" t="s">
        <v>116</v>
      </c>
      <c r="D31" s="2" t="s">
        <v>52</v>
      </c>
      <c r="E31" s="92">
        <v>62.8</v>
      </c>
      <c r="F31" s="92">
        <f>E31*1.05</f>
        <v>65.94</v>
      </c>
      <c r="G31" s="92">
        <f>E31*1.1</f>
        <v>69.08</v>
      </c>
    </row>
    <row r="32" spans="1:8" ht="23.25" customHeight="1" x14ac:dyDescent="0.2">
      <c r="A32" s="288"/>
      <c r="B32" s="293"/>
      <c r="C32" s="295"/>
      <c r="D32" s="2" t="s">
        <v>114</v>
      </c>
      <c r="E32" s="92">
        <v>42.6</v>
      </c>
      <c r="F32" s="92">
        <f>E32*1.05</f>
        <v>44.730000000000004</v>
      </c>
      <c r="G32" s="92">
        <f>E32*1.2</f>
        <v>51.12</v>
      </c>
    </row>
    <row r="33" spans="1:8" ht="36.75" customHeight="1" x14ac:dyDescent="0.2">
      <c r="A33" s="288" t="s">
        <v>898</v>
      </c>
      <c r="B33" s="305" t="s">
        <v>817</v>
      </c>
      <c r="C33" s="307" t="s">
        <v>818</v>
      </c>
      <c r="D33" s="2" t="s">
        <v>52</v>
      </c>
      <c r="E33" s="92">
        <v>54.23</v>
      </c>
      <c r="F33" s="92">
        <f t="shared" ref="F33:F34" si="5">E33*1.1</f>
        <v>59.652999999999999</v>
      </c>
      <c r="G33" s="92">
        <f>E33*1.25</f>
        <v>67.787499999999994</v>
      </c>
    </row>
    <row r="34" spans="1:8" ht="34.5" customHeight="1" x14ac:dyDescent="0.2">
      <c r="A34" s="288"/>
      <c r="B34" s="306"/>
      <c r="C34" s="308"/>
      <c r="D34" s="2" t="s">
        <v>114</v>
      </c>
      <c r="E34" s="92">
        <v>35.97</v>
      </c>
      <c r="F34" s="92">
        <f t="shared" si="5"/>
        <v>39.567</v>
      </c>
      <c r="G34" s="92">
        <f t="shared" ref="G34" si="6">E34*1.25</f>
        <v>44.962499999999999</v>
      </c>
      <c r="H34" s="17"/>
    </row>
    <row r="35" spans="1:8" ht="48.75" customHeight="1" x14ac:dyDescent="0.2">
      <c r="A35" s="222" t="s">
        <v>899</v>
      </c>
      <c r="B35" s="143" t="s">
        <v>397</v>
      </c>
      <c r="C35" s="14" t="s">
        <v>117</v>
      </c>
      <c r="D35" s="2" t="s">
        <v>44</v>
      </c>
      <c r="E35" s="92">
        <v>48.56</v>
      </c>
      <c r="F35" s="92">
        <f>E35*1.05</f>
        <v>50.988000000000007</v>
      </c>
      <c r="G35" s="92">
        <f>E35*1.15</f>
        <v>55.844000000000001</v>
      </c>
      <c r="H35" s="17"/>
    </row>
    <row r="36" spans="1:8" ht="30.75" customHeight="1" x14ac:dyDescent="0.2">
      <c r="A36" s="296" t="s">
        <v>814</v>
      </c>
      <c r="B36" s="305" t="s">
        <v>816</v>
      </c>
      <c r="C36" s="307" t="s">
        <v>815</v>
      </c>
      <c r="D36" s="2" t="s">
        <v>52</v>
      </c>
      <c r="E36" s="92">
        <v>63.68</v>
      </c>
      <c r="F36" s="92">
        <f t="shared" ref="F36:F37" si="7">E36*1.1</f>
        <v>70.048000000000002</v>
      </c>
      <c r="G36" s="92">
        <f>E36*1.15</f>
        <v>73.231999999999999</v>
      </c>
      <c r="H36" s="17"/>
    </row>
    <row r="37" spans="1:8" ht="31.5" customHeight="1" x14ac:dyDescent="0.2">
      <c r="A37" s="297"/>
      <c r="B37" s="306"/>
      <c r="C37" s="308"/>
      <c r="D37" s="2" t="s">
        <v>118</v>
      </c>
      <c r="E37" s="92">
        <v>38.78</v>
      </c>
      <c r="F37" s="92">
        <f t="shared" si="7"/>
        <v>42.658000000000001</v>
      </c>
      <c r="G37" s="92">
        <f>E37*1.25</f>
        <v>48.475000000000001</v>
      </c>
      <c r="H37" s="17"/>
    </row>
    <row r="38" spans="1:8" ht="84" customHeight="1" x14ac:dyDescent="0.2">
      <c r="A38" s="222" t="s">
        <v>900</v>
      </c>
      <c r="B38" s="142" t="s">
        <v>803</v>
      </c>
      <c r="C38" s="137" t="s">
        <v>119</v>
      </c>
      <c r="D38" s="137" t="s">
        <v>118</v>
      </c>
      <c r="E38" s="92">
        <v>38.450000000000003</v>
      </c>
      <c r="F38" s="92">
        <f t="shared" ref="F38" si="8">E38*1.1</f>
        <v>42.295000000000009</v>
      </c>
      <c r="G38" s="92">
        <f>E38*1.2</f>
        <v>46.14</v>
      </c>
    </row>
    <row r="39" spans="1:8" ht="75.75" customHeight="1" x14ac:dyDescent="0.2">
      <c r="A39" s="222" t="s">
        <v>901</v>
      </c>
      <c r="B39" s="221" t="s">
        <v>950</v>
      </c>
      <c r="C39" s="3" t="s">
        <v>120</v>
      </c>
      <c r="D39" s="3" t="s">
        <v>114</v>
      </c>
      <c r="E39" s="92">
        <v>48.79</v>
      </c>
      <c r="F39" s="92">
        <f>E39*1.1</f>
        <v>53.669000000000004</v>
      </c>
      <c r="G39" s="92">
        <f>E39*1.2</f>
        <v>58.547999999999995</v>
      </c>
    </row>
    <row r="40" spans="1:8" ht="87" customHeight="1" x14ac:dyDescent="0.2">
      <c r="A40" s="222" t="s">
        <v>902</v>
      </c>
      <c r="B40" s="15" t="s">
        <v>122</v>
      </c>
      <c r="C40" s="137" t="s">
        <v>28</v>
      </c>
      <c r="D40" s="3" t="s">
        <v>123</v>
      </c>
      <c r="E40" s="92">
        <v>43.35</v>
      </c>
      <c r="F40" s="92">
        <f>E40*1.1</f>
        <v>47.685000000000002</v>
      </c>
      <c r="G40" s="92">
        <f>E40*1.2</f>
        <v>52.02</v>
      </c>
    </row>
    <row r="41" spans="1:8" ht="15.75" customHeight="1" x14ac:dyDescent="0.2">
      <c r="A41" s="289" t="s">
        <v>62</v>
      </c>
      <c r="B41" s="289"/>
      <c r="C41" s="289"/>
      <c r="D41" s="289"/>
      <c r="E41" s="289"/>
      <c r="F41" s="289"/>
      <c r="G41" s="289"/>
    </row>
    <row r="42" spans="1:8" ht="48.75" customHeight="1" x14ac:dyDescent="0.2">
      <c r="A42" s="222" t="s">
        <v>903</v>
      </c>
      <c r="B42" s="15" t="s">
        <v>29</v>
      </c>
      <c r="C42" s="3" t="s">
        <v>117</v>
      </c>
      <c r="D42" s="2" t="s">
        <v>44</v>
      </c>
      <c r="E42" s="92">
        <v>57.68</v>
      </c>
      <c r="F42" s="92">
        <f>E42*1.05</f>
        <v>60.564</v>
      </c>
      <c r="G42" s="92">
        <f>E42*1.2</f>
        <v>69.215999999999994</v>
      </c>
    </row>
    <row r="43" spans="1:8" ht="62.25" customHeight="1" x14ac:dyDescent="0.2">
      <c r="A43" s="222" t="s">
        <v>904</v>
      </c>
      <c r="B43" s="15" t="s">
        <v>124</v>
      </c>
      <c r="C43" s="3" t="s">
        <v>125</v>
      </c>
      <c r="D43" s="2" t="s">
        <v>118</v>
      </c>
      <c r="E43" s="92">
        <v>59.76</v>
      </c>
      <c r="F43" s="92">
        <f>E43*1.05</f>
        <v>62.747999999999998</v>
      </c>
      <c r="G43" s="92">
        <f>E43*1.2</f>
        <v>71.711999999999989</v>
      </c>
    </row>
    <row r="44" spans="1:8" ht="72.75" customHeight="1" x14ac:dyDescent="0.2">
      <c r="A44" s="225" t="s">
        <v>905</v>
      </c>
      <c r="B44" s="34" t="s">
        <v>127</v>
      </c>
      <c r="C44" s="10" t="s">
        <v>126</v>
      </c>
      <c r="D44" s="8" t="s">
        <v>118</v>
      </c>
      <c r="E44" s="92">
        <v>66.36</v>
      </c>
      <c r="F44" s="92">
        <f>E44*1.05</f>
        <v>69.677999999999997</v>
      </c>
      <c r="G44" s="92">
        <f>E44*1.2</f>
        <v>79.631999999999991</v>
      </c>
    </row>
    <row r="45" spans="1:8" ht="42.75" customHeight="1" x14ac:dyDescent="0.2">
      <c r="A45" s="222" t="s">
        <v>906</v>
      </c>
      <c r="B45" s="15" t="s">
        <v>30</v>
      </c>
      <c r="C45" s="3" t="s">
        <v>31</v>
      </c>
      <c r="D45" s="2" t="s">
        <v>128</v>
      </c>
      <c r="E45" s="92">
        <v>6.95</v>
      </c>
      <c r="F45" s="92">
        <f>E45*1.2</f>
        <v>8.34</v>
      </c>
      <c r="G45" s="92">
        <f>E45*1.5</f>
        <v>10.425000000000001</v>
      </c>
    </row>
    <row r="46" spans="1:8" ht="18.75" customHeight="1" x14ac:dyDescent="0.2">
      <c r="A46" s="289" t="s">
        <v>951</v>
      </c>
      <c r="B46" s="289"/>
      <c r="C46" s="289"/>
      <c r="D46" s="289"/>
      <c r="E46" s="289"/>
      <c r="F46" s="289"/>
      <c r="G46" s="289"/>
    </row>
    <row r="47" spans="1:8" ht="53.25" customHeight="1" x14ac:dyDescent="0.2">
      <c r="A47" s="222" t="s">
        <v>907</v>
      </c>
      <c r="B47" s="193" t="s">
        <v>129</v>
      </c>
      <c r="C47" s="194" t="s">
        <v>130</v>
      </c>
      <c r="D47" s="2" t="s">
        <v>136</v>
      </c>
      <c r="E47" s="92">
        <v>90.4</v>
      </c>
      <c r="F47" s="92">
        <f>E47*1.05</f>
        <v>94.920000000000016</v>
      </c>
      <c r="G47" s="92">
        <f>E47*1.1</f>
        <v>99.440000000000012</v>
      </c>
    </row>
    <row r="48" spans="1:8" ht="33" customHeight="1" x14ac:dyDescent="0.2">
      <c r="A48" s="222" t="s">
        <v>908</v>
      </c>
      <c r="B48" s="193" t="s">
        <v>813</v>
      </c>
      <c r="C48" s="194" t="s">
        <v>130</v>
      </c>
      <c r="D48" s="2" t="s">
        <v>136</v>
      </c>
      <c r="E48" s="92">
        <v>82.36</v>
      </c>
      <c r="F48" s="92">
        <f>E48*1.05</f>
        <v>86.478000000000009</v>
      </c>
      <c r="G48" s="92">
        <f>E48*1.1</f>
        <v>90.596000000000004</v>
      </c>
      <c r="H48" s="17"/>
    </row>
    <row r="49" spans="1:7" ht="44.25" customHeight="1" x14ac:dyDescent="0.2">
      <c r="A49" s="222" t="s">
        <v>909</v>
      </c>
      <c r="B49" s="193" t="s">
        <v>131</v>
      </c>
      <c r="C49" s="194" t="s">
        <v>132</v>
      </c>
      <c r="D49" s="2" t="s">
        <v>135</v>
      </c>
      <c r="E49" s="92">
        <v>48.19</v>
      </c>
      <c r="F49" s="92">
        <f>E49*1.05</f>
        <v>50.599499999999999</v>
      </c>
      <c r="G49" s="92">
        <f>E49*1.2</f>
        <v>57.827999999999996</v>
      </c>
    </row>
    <row r="50" spans="1:7" ht="55.5" customHeight="1" x14ac:dyDescent="0.2">
      <c r="A50" s="222" t="s">
        <v>910</v>
      </c>
      <c r="B50" s="193" t="s">
        <v>133</v>
      </c>
      <c r="C50" s="194" t="s">
        <v>132</v>
      </c>
      <c r="D50" s="2" t="s">
        <v>134</v>
      </c>
      <c r="E50" s="92">
        <v>59.75</v>
      </c>
      <c r="F50" s="92">
        <f>E50*1.05</f>
        <v>62.737500000000004</v>
      </c>
      <c r="G50" s="92">
        <f>E50*1.2</f>
        <v>71.7</v>
      </c>
    </row>
    <row r="51" spans="1:7" ht="19.5" customHeight="1" x14ac:dyDescent="0.2">
      <c r="A51" s="289" t="s">
        <v>952</v>
      </c>
      <c r="B51" s="289"/>
      <c r="C51" s="289"/>
      <c r="D51" s="289"/>
      <c r="E51" s="289"/>
      <c r="F51" s="289"/>
      <c r="G51" s="289"/>
    </row>
    <row r="52" spans="1:7" ht="14.25" customHeight="1" x14ac:dyDescent="0.2">
      <c r="A52" s="288" t="s">
        <v>911</v>
      </c>
      <c r="B52" s="290" t="s">
        <v>437</v>
      </c>
      <c r="C52" s="299" t="s">
        <v>431</v>
      </c>
      <c r="D52" s="300"/>
      <c r="E52" s="92">
        <v>21.76</v>
      </c>
      <c r="F52" s="92">
        <f>E52*1.1</f>
        <v>23.936000000000003</v>
      </c>
      <c r="G52" s="92">
        <f>E52*1.2</f>
        <v>26.112000000000002</v>
      </c>
    </row>
    <row r="53" spans="1:7" ht="14.25" customHeight="1" x14ac:dyDescent="0.2">
      <c r="A53" s="288"/>
      <c r="B53" s="291"/>
      <c r="C53" s="299" t="s">
        <v>432</v>
      </c>
      <c r="D53" s="300"/>
      <c r="E53" s="92">
        <v>24.73</v>
      </c>
      <c r="F53" s="92">
        <f>E53*1.1</f>
        <v>27.203000000000003</v>
      </c>
      <c r="G53" s="92">
        <f>E53*1.2</f>
        <v>29.675999999999998</v>
      </c>
    </row>
    <row r="54" spans="1:7" ht="16.5" customHeight="1" x14ac:dyDescent="0.2">
      <c r="A54" s="288"/>
      <c r="B54" s="291"/>
      <c r="C54" s="299" t="s">
        <v>433</v>
      </c>
      <c r="D54" s="300"/>
      <c r="E54" s="92">
        <v>26.29</v>
      </c>
      <c r="F54" s="92">
        <f>E54*1.1</f>
        <v>28.919</v>
      </c>
      <c r="G54" s="92">
        <f>E54*1.2</f>
        <v>31.547999999999998</v>
      </c>
    </row>
    <row r="55" spans="1:7" ht="17.25" customHeight="1" x14ac:dyDescent="0.2">
      <c r="A55" s="288"/>
      <c r="B55" s="291"/>
      <c r="C55" s="299" t="s">
        <v>434</v>
      </c>
      <c r="D55" s="300"/>
      <c r="E55" s="92">
        <v>28.47</v>
      </c>
      <c r="F55" s="92">
        <f t="shared" ref="F55" si="9">E55*1.15</f>
        <v>32.740499999999997</v>
      </c>
      <c r="G55" s="92">
        <f t="shared" ref="G55" si="10">E55*1.25</f>
        <v>35.587499999999999</v>
      </c>
    </row>
    <row r="56" spans="1:7" ht="15" customHeight="1" x14ac:dyDescent="0.2">
      <c r="A56" s="288"/>
      <c r="B56" s="291"/>
      <c r="C56" s="299" t="s">
        <v>435</v>
      </c>
      <c r="D56" s="300"/>
      <c r="E56" s="92">
        <v>23.41</v>
      </c>
      <c r="F56" s="92">
        <f>E56*1.1</f>
        <v>25.751000000000001</v>
      </c>
      <c r="G56" s="92">
        <f>E56*1.2</f>
        <v>28.091999999999999</v>
      </c>
    </row>
    <row r="57" spans="1:7" ht="16.5" customHeight="1" x14ac:dyDescent="0.2">
      <c r="A57" s="288"/>
      <c r="B57" s="292"/>
      <c r="C57" s="299" t="s">
        <v>436</v>
      </c>
      <c r="D57" s="300"/>
      <c r="E57" s="92">
        <v>21.88</v>
      </c>
      <c r="F57" s="92">
        <f>E57*1.1</f>
        <v>24.068000000000001</v>
      </c>
      <c r="G57" s="92">
        <f>E57*1.2</f>
        <v>26.255999999999997</v>
      </c>
    </row>
    <row r="58" spans="1:7" ht="18.75" customHeight="1" x14ac:dyDescent="0.2">
      <c r="A58" s="289" t="s">
        <v>63</v>
      </c>
      <c r="B58" s="289"/>
      <c r="C58" s="289"/>
      <c r="D58" s="289"/>
      <c r="E58" s="289"/>
      <c r="F58" s="289"/>
      <c r="G58" s="289"/>
    </row>
    <row r="59" spans="1:7" ht="45.75" customHeight="1" x14ac:dyDescent="0.2">
      <c r="A59" s="222" t="s">
        <v>893</v>
      </c>
      <c r="B59" s="136" t="s">
        <v>137</v>
      </c>
      <c r="C59" s="137" t="s">
        <v>788</v>
      </c>
      <c r="D59" s="137" t="s">
        <v>138</v>
      </c>
      <c r="E59" s="92">
        <v>35.450000000000003</v>
      </c>
      <c r="F59" s="92">
        <f>E59*1.05</f>
        <v>37.222500000000004</v>
      </c>
      <c r="G59" s="92">
        <f>E59*1.15</f>
        <v>40.767499999999998</v>
      </c>
    </row>
    <row r="60" spans="1:7" ht="66.75" customHeight="1" x14ac:dyDescent="0.2">
      <c r="A60" s="222" t="s">
        <v>912</v>
      </c>
      <c r="B60" s="219" t="s">
        <v>875</v>
      </c>
      <c r="C60" s="220" t="s">
        <v>876</v>
      </c>
      <c r="D60" s="220" t="s">
        <v>877</v>
      </c>
      <c r="E60" s="92">
        <v>43</v>
      </c>
      <c r="F60" s="92">
        <f>E60*1.1</f>
        <v>47.300000000000004</v>
      </c>
      <c r="G60" s="92">
        <f>E60*1.2</f>
        <v>51.6</v>
      </c>
    </row>
    <row r="61" spans="1:7" ht="82.5" customHeight="1" x14ac:dyDescent="0.2">
      <c r="A61" s="222" t="s">
        <v>913</v>
      </c>
      <c r="B61" s="136" t="s">
        <v>41</v>
      </c>
      <c r="C61" s="137" t="s">
        <v>399</v>
      </c>
      <c r="D61" s="2" t="s">
        <v>400</v>
      </c>
      <c r="E61" s="147">
        <v>88.3</v>
      </c>
      <c r="F61" s="92">
        <f t="shared" ref="F61:F67" si="11">E61*1.1</f>
        <v>97.13000000000001</v>
      </c>
      <c r="G61" s="144">
        <f t="shared" ref="G61" si="12">E61*1.25</f>
        <v>110.375</v>
      </c>
    </row>
    <row r="62" spans="1:7" ht="81.75" customHeight="1" x14ac:dyDescent="0.2">
      <c r="A62" s="222" t="s">
        <v>914</v>
      </c>
      <c r="B62" s="90" t="s">
        <v>402</v>
      </c>
      <c r="C62" s="91" t="s">
        <v>403</v>
      </c>
      <c r="D62" s="2" t="s">
        <v>401</v>
      </c>
      <c r="E62" s="92">
        <v>37.26</v>
      </c>
      <c r="F62" s="92">
        <f>E62*1.1</f>
        <v>40.986000000000004</v>
      </c>
      <c r="G62" s="92">
        <f>E62*1.2</f>
        <v>44.711999999999996</v>
      </c>
    </row>
    <row r="63" spans="1:7" ht="71.25" customHeight="1" x14ac:dyDescent="0.2">
      <c r="A63" s="222" t="s">
        <v>915</v>
      </c>
      <c r="B63" s="136" t="s">
        <v>405</v>
      </c>
      <c r="C63" s="137" t="s">
        <v>404</v>
      </c>
      <c r="D63" s="2" t="s">
        <v>52</v>
      </c>
      <c r="E63" s="92">
        <v>74.12</v>
      </c>
      <c r="F63" s="92">
        <f>E63*1.1</f>
        <v>81.532000000000011</v>
      </c>
      <c r="G63" s="92">
        <f>E63*1.2</f>
        <v>88.944000000000003</v>
      </c>
    </row>
    <row r="64" spans="1:7" ht="110.25" customHeight="1" x14ac:dyDescent="0.2">
      <c r="A64" s="226" t="s">
        <v>916</v>
      </c>
      <c r="B64" s="133" t="s">
        <v>406</v>
      </c>
      <c r="C64" s="134" t="s">
        <v>407</v>
      </c>
      <c r="D64" s="138" t="s">
        <v>139</v>
      </c>
      <c r="E64" s="141">
        <v>60.12</v>
      </c>
      <c r="F64" s="141">
        <f>E64*1.1</f>
        <v>66.132000000000005</v>
      </c>
      <c r="G64" s="141">
        <f>E64*1.15</f>
        <v>69.137999999999991</v>
      </c>
    </row>
    <row r="65" spans="1:8" ht="75" customHeight="1" x14ac:dyDescent="0.2">
      <c r="A65" s="222" t="s">
        <v>917</v>
      </c>
      <c r="B65" s="90" t="s">
        <v>409</v>
      </c>
      <c r="C65" s="91" t="s">
        <v>408</v>
      </c>
      <c r="D65" s="2" t="s">
        <v>139</v>
      </c>
      <c r="E65" s="92">
        <v>54.35</v>
      </c>
      <c r="F65" s="92">
        <f>E65*1.1</f>
        <v>59.785000000000004</v>
      </c>
      <c r="G65" s="92">
        <f>E65*1.15</f>
        <v>62.502499999999998</v>
      </c>
    </row>
    <row r="66" spans="1:8" ht="75.75" customHeight="1" x14ac:dyDescent="0.2">
      <c r="A66" s="222" t="s">
        <v>918</v>
      </c>
      <c r="B66" s="195" t="s">
        <v>820</v>
      </c>
      <c r="C66" s="196"/>
      <c r="D66" s="2" t="s">
        <v>819</v>
      </c>
      <c r="E66" s="92">
        <v>261</v>
      </c>
      <c r="F66" s="92">
        <f t="shared" ref="F66" si="13">E66*1.1</f>
        <v>287.10000000000002</v>
      </c>
      <c r="G66" s="92">
        <f>E66*1.2</f>
        <v>313.2</v>
      </c>
    </row>
    <row r="67" spans="1:8" ht="48" customHeight="1" x14ac:dyDescent="0.2">
      <c r="A67" s="222" t="s">
        <v>919</v>
      </c>
      <c r="B67" s="15" t="s">
        <v>410</v>
      </c>
      <c r="C67" s="3"/>
      <c r="D67" s="2" t="s">
        <v>411</v>
      </c>
      <c r="E67" s="92">
        <v>15.2</v>
      </c>
      <c r="F67" s="92">
        <f t="shared" si="11"/>
        <v>16.72</v>
      </c>
      <c r="G67" s="92">
        <f>E67*1.25</f>
        <v>19</v>
      </c>
    </row>
    <row r="68" spans="1:8" ht="17.25" customHeight="1" x14ac:dyDescent="0.2">
      <c r="A68" s="310" t="s">
        <v>71</v>
      </c>
      <c r="B68" s="310"/>
      <c r="C68" s="310"/>
      <c r="D68" s="310"/>
      <c r="E68" s="310"/>
      <c r="F68" s="310"/>
      <c r="G68" s="310"/>
      <c r="H68" s="6"/>
    </row>
    <row r="69" spans="1:8" ht="59.25" customHeight="1" x14ac:dyDescent="0.2">
      <c r="A69" s="222" t="s">
        <v>953</v>
      </c>
      <c r="B69" s="95" t="s">
        <v>140</v>
      </c>
      <c r="C69" s="3" t="s">
        <v>141</v>
      </c>
      <c r="D69" s="2" t="s">
        <v>142</v>
      </c>
      <c r="E69" s="92">
        <v>7.7</v>
      </c>
      <c r="F69" s="92">
        <f>E69*1.2</f>
        <v>9.24</v>
      </c>
      <c r="G69" s="92">
        <f>E69*1.3</f>
        <v>10.01</v>
      </c>
    </row>
    <row r="70" spans="1:8" ht="29.25" customHeight="1" x14ac:dyDescent="0.2">
      <c r="A70" s="296" t="s">
        <v>920</v>
      </c>
      <c r="B70" s="290" t="s">
        <v>412</v>
      </c>
      <c r="C70" s="294" t="s">
        <v>141</v>
      </c>
      <c r="D70" s="2" t="s">
        <v>142</v>
      </c>
      <c r="E70" s="92">
        <v>8.59</v>
      </c>
      <c r="F70" s="92">
        <f>E70*1.2</f>
        <v>10.308</v>
      </c>
      <c r="G70" s="92">
        <f>E70*1.3</f>
        <v>11.167</v>
      </c>
    </row>
    <row r="71" spans="1:8" ht="28.5" customHeight="1" x14ac:dyDescent="0.2">
      <c r="A71" s="297"/>
      <c r="B71" s="292"/>
      <c r="C71" s="295"/>
      <c r="D71" s="2" t="s">
        <v>413</v>
      </c>
      <c r="E71" s="92">
        <v>38.4</v>
      </c>
      <c r="F71" s="92">
        <f>E71*1.1</f>
        <v>42.24</v>
      </c>
      <c r="G71" s="92">
        <f>E71*1.2</f>
        <v>46.08</v>
      </c>
    </row>
    <row r="72" spans="1:8" ht="59.25" customHeight="1" x14ac:dyDescent="0.2">
      <c r="A72" s="222" t="s">
        <v>921</v>
      </c>
      <c r="B72" s="178" t="s">
        <v>75</v>
      </c>
      <c r="C72" s="183" t="s">
        <v>144</v>
      </c>
      <c r="D72" s="2" t="s">
        <v>142</v>
      </c>
      <c r="E72" s="92">
        <v>12.12</v>
      </c>
      <c r="F72" s="92">
        <f>E72*1.2</f>
        <v>14.543999999999999</v>
      </c>
      <c r="G72" s="92">
        <f>E72*1.3</f>
        <v>15.756</v>
      </c>
    </row>
    <row r="73" spans="1:8" ht="79.5" customHeight="1" x14ac:dyDescent="0.2">
      <c r="A73" s="225" t="s">
        <v>922</v>
      </c>
      <c r="B73" s="179" t="s">
        <v>143</v>
      </c>
      <c r="C73" s="181" t="s">
        <v>145</v>
      </c>
      <c r="D73" s="182" t="s">
        <v>413</v>
      </c>
      <c r="E73" s="140">
        <v>45.38</v>
      </c>
      <c r="F73" s="140">
        <f>E73*1.1</f>
        <v>49.918000000000006</v>
      </c>
      <c r="G73" s="140">
        <f>E73*1.2</f>
        <v>54.456000000000003</v>
      </c>
    </row>
    <row r="74" spans="1:8" ht="73.5" customHeight="1" x14ac:dyDescent="0.2">
      <c r="A74" s="222" t="s">
        <v>923</v>
      </c>
      <c r="B74" s="143" t="s">
        <v>74</v>
      </c>
      <c r="C74" s="137" t="s">
        <v>145</v>
      </c>
      <c r="D74" s="135" t="s">
        <v>413</v>
      </c>
      <c r="E74" s="92">
        <v>54.88</v>
      </c>
      <c r="F74" s="144">
        <f>E74*1.1</f>
        <v>60.368000000000009</v>
      </c>
      <c r="G74" s="145">
        <f>E74*1.2</f>
        <v>65.855999999999995</v>
      </c>
    </row>
    <row r="75" spans="1:8" ht="72" customHeight="1" x14ac:dyDescent="0.2">
      <c r="A75" s="226" t="s">
        <v>924</v>
      </c>
      <c r="B75" s="133" t="s">
        <v>76</v>
      </c>
      <c r="C75" s="134" t="s">
        <v>811</v>
      </c>
      <c r="D75" s="138" t="s">
        <v>413</v>
      </c>
      <c r="E75" s="141">
        <v>69.8</v>
      </c>
      <c r="F75" s="141">
        <f>E75*1.1</f>
        <v>76.78</v>
      </c>
      <c r="G75" s="146">
        <f>E75*1.2</f>
        <v>83.759999999999991</v>
      </c>
    </row>
    <row r="76" spans="1:8" ht="19.5" customHeight="1" x14ac:dyDescent="0.2">
      <c r="A76" s="303" t="s">
        <v>72</v>
      </c>
      <c r="B76" s="303"/>
      <c r="C76" s="303"/>
      <c r="D76" s="303"/>
      <c r="E76" s="303"/>
      <c r="F76" s="303"/>
      <c r="G76" s="303"/>
    </row>
    <row r="77" spans="1:8" ht="63" customHeight="1" x14ac:dyDescent="0.2">
      <c r="A77" s="222" t="s">
        <v>925</v>
      </c>
      <c r="B77" s="136" t="s">
        <v>147</v>
      </c>
      <c r="C77" s="91" t="s">
        <v>145</v>
      </c>
      <c r="D77" s="2" t="s">
        <v>414</v>
      </c>
      <c r="E77" s="92">
        <v>92.53</v>
      </c>
      <c r="F77" s="92">
        <f>E77*1.05</f>
        <v>97.156500000000008</v>
      </c>
      <c r="G77" s="92">
        <f>E77*1.1</f>
        <v>101.78300000000002</v>
      </c>
    </row>
    <row r="78" spans="1:8" ht="81.75" customHeight="1" x14ac:dyDescent="0.2">
      <c r="A78" s="222" t="s">
        <v>926</v>
      </c>
      <c r="B78" s="95" t="s">
        <v>73</v>
      </c>
      <c r="C78" s="91" t="s">
        <v>145</v>
      </c>
      <c r="D78" s="2" t="s">
        <v>810</v>
      </c>
      <c r="E78" s="92">
        <v>134.53</v>
      </c>
      <c r="F78" s="92">
        <f>E78*1.05</f>
        <v>141.25650000000002</v>
      </c>
      <c r="G78" s="92">
        <f>E78*1.1</f>
        <v>147.983</v>
      </c>
    </row>
    <row r="79" spans="1:8" ht="105" customHeight="1" x14ac:dyDescent="0.2">
      <c r="A79" s="222" t="s">
        <v>927</v>
      </c>
      <c r="B79" s="95" t="s">
        <v>94</v>
      </c>
      <c r="C79" s="91" t="s">
        <v>145</v>
      </c>
      <c r="D79" s="2" t="s">
        <v>810</v>
      </c>
      <c r="E79" s="92">
        <v>141.85</v>
      </c>
      <c r="F79" s="92">
        <f>E79*1.05</f>
        <v>148.9425</v>
      </c>
      <c r="G79" s="92">
        <f>E79*1.2</f>
        <v>170.22</v>
      </c>
    </row>
    <row r="80" spans="1:8" ht="60" customHeight="1" x14ac:dyDescent="0.2">
      <c r="A80" s="222" t="s">
        <v>146</v>
      </c>
      <c r="B80" s="95" t="s">
        <v>95</v>
      </c>
      <c r="C80" s="91" t="s">
        <v>145</v>
      </c>
      <c r="D80" s="2" t="s">
        <v>413</v>
      </c>
      <c r="E80" s="92">
        <v>59.4</v>
      </c>
      <c r="F80" s="92">
        <f>E80*1.05</f>
        <v>62.370000000000005</v>
      </c>
      <c r="G80" s="92">
        <f>E80*1.1</f>
        <v>65.34</v>
      </c>
    </row>
    <row r="81" spans="1:7" ht="50.25" customHeight="1" x14ac:dyDescent="0.2">
      <c r="A81" s="222" t="s">
        <v>415</v>
      </c>
      <c r="B81" s="178" t="s">
        <v>416</v>
      </c>
      <c r="C81" s="183"/>
      <c r="D81" s="2" t="s">
        <v>417</v>
      </c>
      <c r="E81" s="92">
        <v>9.77</v>
      </c>
      <c r="F81" s="92">
        <f t="shared" ref="F81" si="14">E81*1.1</f>
        <v>10.747</v>
      </c>
      <c r="G81" s="92">
        <f>E81*1.25</f>
        <v>12.212499999999999</v>
      </c>
    </row>
    <row r="82" spans="1:7" ht="16.5" customHeight="1" x14ac:dyDescent="0.2">
      <c r="A82" s="303" t="s">
        <v>807</v>
      </c>
      <c r="B82" s="303"/>
      <c r="C82" s="303"/>
      <c r="D82" s="303"/>
      <c r="E82" s="303"/>
      <c r="F82" s="303"/>
      <c r="G82" s="303"/>
    </row>
    <row r="83" spans="1:7" ht="84" customHeight="1" x14ac:dyDescent="0.2">
      <c r="A83" s="222" t="s">
        <v>928</v>
      </c>
      <c r="B83" s="184" t="s">
        <v>805</v>
      </c>
      <c r="C83" s="185" t="s">
        <v>808</v>
      </c>
      <c r="D83" s="2" t="s">
        <v>809</v>
      </c>
      <c r="E83" s="92">
        <v>64.86</v>
      </c>
      <c r="F83" s="92">
        <f t="shared" ref="F83" si="15">E83*1.1</f>
        <v>71.346000000000004</v>
      </c>
      <c r="G83" s="92">
        <f t="shared" ref="G83" si="16">E83*1.25</f>
        <v>81.075000000000003</v>
      </c>
    </row>
    <row r="84" spans="1:7" ht="72.75" customHeight="1" x14ac:dyDescent="0.2">
      <c r="A84" s="222" t="s">
        <v>929</v>
      </c>
      <c r="B84" s="184" t="s">
        <v>806</v>
      </c>
      <c r="C84" s="185" t="s">
        <v>145</v>
      </c>
      <c r="D84" s="2" t="s">
        <v>809</v>
      </c>
      <c r="E84" s="92">
        <v>87.85</v>
      </c>
      <c r="F84" s="92">
        <f t="shared" ref="F84" si="17">E84*1.1</f>
        <v>96.635000000000005</v>
      </c>
      <c r="G84" s="92">
        <f t="shared" ref="G84" si="18">E84*1.25</f>
        <v>109.8125</v>
      </c>
    </row>
    <row r="85" spans="1:7" ht="15.75" customHeight="1" x14ac:dyDescent="0.2">
      <c r="A85" s="303" t="s">
        <v>96</v>
      </c>
      <c r="B85" s="303"/>
      <c r="C85" s="303"/>
      <c r="D85" s="303"/>
      <c r="E85" s="303"/>
      <c r="F85" s="303"/>
      <c r="G85" s="303"/>
    </row>
    <row r="86" spans="1:7" ht="71.25" customHeight="1" x14ac:dyDescent="0.2">
      <c r="A86" s="225" t="s">
        <v>930</v>
      </c>
      <c r="B86" s="188" t="s">
        <v>148</v>
      </c>
      <c r="C86" s="190" t="s">
        <v>149</v>
      </c>
      <c r="D86" s="2" t="s">
        <v>418</v>
      </c>
      <c r="E86" s="140">
        <v>10.75</v>
      </c>
      <c r="F86" s="140">
        <f>E86*1.2</f>
        <v>12.9</v>
      </c>
      <c r="G86" s="92">
        <f>E86*1.3</f>
        <v>13.975</v>
      </c>
    </row>
    <row r="87" spans="1:7" ht="38.25" customHeight="1" x14ac:dyDescent="0.2">
      <c r="A87" s="296" t="s">
        <v>931</v>
      </c>
      <c r="B87" s="290" t="s">
        <v>151</v>
      </c>
      <c r="C87" s="294" t="s">
        <v>150</v>
      </c>
      <c r="D87" s="191" t="s">
        <v>419</v>
      </c>
      <c r="E87" s="92">
        <v>6.35</v>
      </c>
      <c r="F87" s="92">
        <f>E87*1.2</f>
        <v>7.6199999999999992</v>
      </c>
      <c r="G87" s="141">
        <f>E87*1.4</f>
        <v>8.8899999999999988</v>
      </c>
    </row>
    <row r="88" spans="1:7" ht="35.25" customHeight="1" x14ac:dyDescent="0.2">
      <c r="A88" s="297"/>
      <c r="B88" s="292"/>
      <c r="C88" s="295"/>
      <c r="D88" s="191" t="s">
        <v>420</v>
      </c>
      <c r="E88" s="92">
        <v>7.8</v>
      </c>
      <c r="F88" s="92">
        <f>E88*1.2</f>
        <v>9.36</v>
      </c>
      <c r="G88" s="92">
        <f>E88*1.4</f>
        <v>10.92</v>
      </c>
    </row>
    <row r="89" spans="1:7" ht="30.75" customHeight="1" x14ac:dyDescent="0.2">
      <c r="A89" s="297" t="s">
        <v>932</v>
      </c>
      <c r="B89" s="292" t="s">
        <v>152</v>
      </c>
      <c r="C89" s="302" t="s">
        <v>804</v>
      </c>
      <c r="D89" s="138" t="s">
        <v>421</v>
      </c>
      <c r="E89" s="141">
        <v>4.95</v>
      </c>
      <c r="F89" s="141">
        <f>E89*1.2</f>
        <v>5.94</v>
      </c>
      <c r="G89" s="141">
        <f>E89*1.4</f>
        <v>6.93</v>
      </c>
    </row>
    <row r="90" spans="1:7" ht="28.5" customHeight="1" x14ac:dyDescent="0.2">
      <c r="A90" s="288"/>
      <c r="B90" s="304"/>
      <c r="C90" s="295"/>
      <c r="D90" s="2" t="s">
        <v>378</v>
      </c>
      <c r="E90" s="92">
        <v>18.36</v>
      </c>
      <c r="F90" s="92">
        <f>E90*1.2</f>
        <v>22.032</v>
      </c>
      <c r="G90" s="92">
        <f>E90*1.4</f>
        <v>25.703999999999997</v>
      </c>
    </row>
    <row r="91" spans="1:7" ht="33" customHeight="1" x14ac:dyDescent="0.2">
      <c r="A91" s="288" t="s">
        <v>933</v>
      </c>
      <c r="B91" s="293" t="s">
        <v>153</v>
      </c>
      <c r="C91" s="294" t="s">
        <v>154</v>
      </c>
      <c r="D91" s="2" t="s">
        <v>421</v>
      </c>
      <c r="E91" s="92">
        <v>6.85</v>
      </c>
      <c r="F91" s="92">
        <f>E91*1.2</f>
        <v>8.2199999999999989</v>
      </c>
      <c r="G91" s="92">
        <f>E91*1.4</f>
        <v>9.5899999999999981</v>
      </c>
    </row>
    <row r="92" spans="1:7" ht="30.75" customHeight="1" x14ac:dyDescent="0.2">
      <c r="A92" s="288"/>
      <c r="B92" s="304"/>
      <c r="C92" s="295"/>
      <c r="D92" s="2" t="s">
        <v>44</v>
      </c>
      <c r="E92" s="92">
        <v>50.15</v>
      </c>
      <c r="F92" s="92">
        <f>E92*1.15</f>
        <v>57.672499999999992</v>
      </c>
      <c r="G92" s="92">
        <f>E92*1.3</f>
        <v>65.195000000000007</v>
      </c>
    </row>
    <row r="93" spans="1:7" ht="49.5" customHeight="1" x14ac:dyDescent="0.2">
      <c r="A93" s="222" t="s">
        <v>934</v>
      </c>
      <c r="B93" s="189" t="s">
        <v>812</v>
      </c>
      <c r="C93" s="192" t="s">
        <v>154</v>
      </c>
      <c r="D93" s="2" t="s">
        <v>421</v>
      </c>
      <c r="E93" s="92">
        <v>8.98</v>
      </c>
      <c r="F93" s="92">
        <f>E93*1.2</f>
        <v>10.776</v>
      </c>
      <c r="G93" s="92">
        <f>E93*1.4</f>
        <v>12.571999999999999</v>
      </c>
    </row>
    <row r="94" spans="1:7" ht="72" customHeight="1" x14ac:dyDescent="0.2">
      <c r="A94" s="222" t="s">
        <v>935</v>
      </c>
      <c r="B94" s="95" t="s">
        <v>97</v>
      </c>
      <c r="C94" s="3" t="s">
        <v>155</v>
      </c>
      <c r="D94" s="2" t="s">
        <v>421</v>
      </c>
      <c r="E94" s="92">
        <v>4.95</v>
      </c>
      <c r="F94" s="92">
        <f>E94*1.2</f>
        <v>5.94</v>
      </c>
      <c r="G94" s="92">
        <f>E94*1.4</f>
        <v>6.93</v>
      </c>
    </row>
    <row r="95" spans="1:7" ht="63" customHeight="1" x14ac:dyDescent="0.2">
      <c r="A95" s="222" t="s">
        <v>936</v>
      </c>
      <c r="B95" s="95" t="s">
        <v>156</v>
      </c>
      <c r="C95" s="183" t="s">
        <v>154</v>
      </c>
      <c r="D95" s="2" t="s">
        <v>421</v>
      </c>
      <c r="E95" s="92">
        <v>7.75</v>
      </c>
      <c r="F95" s="92">
        <f>E95*1.2</f>
        <v>9.2999999999999989</v>
      </c>
      <c r="G95" s="92">
        <f>E95*1.4</f>
        <v>10.85</v>
      </c>
    </row>
    <row r="96" spans="1:7" x14ac:dyDescent="0.2">
      <c r="A96" s="288" t="s">
        <v>937</v>
      </c>
      <c r="B96" s="293" t="s">
        <v>157</v>
      </c>
      <c r="C96" s="294" t="s">
        <v>158</v>
      </c>
      <c r="D96" s="2" t="s">
        <v>422</v>
      </c>
      <c r="E96" s="92">
        <v>7.89</v>
      </c>
      <c r="F96" s="92">
        <f>E96*1.15</f>
        <v>9.0734999999999992</v>
      </c>
      <c r="G96" s="92">
        <f>E96*1.3</f>
        <v>10.257</v>
      </c>
    </row>
    <row r="97" spans="1:7" ht="13.5" customHeight="1" x14ac:dyDescent="0.2">
      <c r="A97" s="288"/>
      <c r="B97" s="304"/>
      <c r="C97" s="302"/>
      <c r="D97" s="2" t="s">
        <v>423</v>
      </c>
      <c r="E97" s="92">
        <v>7.14</v>
      </c>
      <c r="F97" s="92">
        <f>E97*1.15</f>
        <v>8.2109999999999985</v>
      </c>
      <c r="G97" s="92">
        <f>E97*1.3</f>
        <v>9.282</v>
      </c>
    </row>
    <row r="98" spans="1:7" ht="15" customHeight="1" x14ac:dyDescent="0.2">
      <c r="A98" s="288"/>
      <c r="B98" s="304"/>
      <c r="C98" s="302"/>
      <c r="D98" s="2" t="s">
        <v>424</v>
      </c>
      <c r="E98" s="92">
        <v>32.29</v>
      </c>
      <c r="F98" s="92">
        <f>E98*1.15</f>
        <v>37.133499999999998</v>
      </c>
      <c r="G98" s="92">
        <f>E98*1.3</f>
        <v>41.977000000000004</v>
      </c>
    </row>
    <row r="99" spans="1:7" ht="15" customHeight="1" x14ac:dyDescent="0.2">
      <c r="A99" s="288"/>
      <c r="B99" s="304"/>
      <c r="C99" s="302"/>
      <c r="D99" s="2" t="s">
        <v>425</v>
      </c>
      <c r="E99" s="92">
        <v>31.21</v>
      </c>
      <c r="F99" s="92">
        <f>E99*1.15</f>
        <v>35.891500000000001</v>
      </c>
      <c r="G99" s="92">
        <f>E99*1.3</f>
        <v>40.573</v>
      </c>
    </row>
    <row r="100" spans="1:7" x14ac:dyDescent="0.2">
      <c r="A100" s="288"/>
      <c r="B100" s="304"/>
      <c r="C100" s="302"/>
      <c r="D100" s="2" t="s">
        <v>426</v>
      </c>
      <c r="E100" s="92">
        <v>63.06</v>
      </c>
      <c r="F100" s="92">
        <f>E100*1.05</f>
        <v>66.213000000000008</v>
      </c>
      <c r="G100" s="92">
        <f>E100*1.1</f>
        <v>69.366000000000014</v>
      </c>
    </row>
    <row r="101" spans="1:7" x14ac:dyDescent="0.2">
      <c r="A101" s="288"/>
      <c r="B101" s="304"/>
      <c r="C101" s="295"/>
      <c r="D101" s="2" t="s">
        <v>427</v>
      </c>
      <c r="E101" s="92">
        <v>58.26</v>
      </c>
      <c r="F101" s="92">
        <f>E101*1.05</f>
        <v>61.173000000000002</v>
      </c>
      <c r="G101" s="92">
        <f>E101*1.1</f>
        <v>64.085999999999999</v>
      </c>
    </row>
    <row r="102" spans="1:7" ht="15.75" customHeight="1" x14ac:dyDescent="0.2">
      <c r="A102" s="289" t="s">
        <v>799</v>
      </c>
      <c r="B102" s="289"/>
      <c r="C102" s="289"/>
      <c r="D102" s="289"/>
      <c r="E102" s="289"/>
      <c r="F102" s="289"/>
      <c r="G102" s="289"/>
    </row>
    <row r="103" spans="1:7" ht="38.25" customHeight="1" x14ac:dyDescent="0.2">
      <c r="A103" s="227" t="s">
        <v>938</v>
      </c>
      <c r="B103" s="186" t="s">
        <v>802</v>
      </c>
      <c r="C103" s="14"/>
      <c r="D103" s="2" t="s">
        <v>50</v>
      </c>
      <c r="E103" s="105">
        <v>202.4</v>
      </c>
      <c r="F103" s="105">
        <f>E103*1.1</f>
        <v>222.64000000000001</v>
      </c>
      <c r="G103" s="105">
        <f>E103*1.2</f>
        <v>242.88</v>
      </c>
    </row>
    <row r="104" spans="1:7" ht="43.5" customHeight="1" x14ac:dyDescent="0.2">
      <c r="A104" s="227" t="s">
        <v>939</v>
      </c>
      <c r="B104" s="186" t="s">
        <v>801</v>
      </c>
      <c r="C104" s="14"/>
      <c r="D104" s="2" t="s">
        <v>50</v>
      </c>
      <c r="E104" s="105">
        <v>233.8</v>
      </c>
      <c r="F104" s="105">
        <f>E104*1.1</f>
        <v>257.18</v>
      </c>
      <c r="G104" s="105">
        <f>E104*1.2</f>
        <v>280.56</v>
      </c>
    </row>
    <row r="105" spans="1:7" ht="45.75" customHeight="1" x14ac:dyDescent="0.2">
      <c r="A105" s="227" t="s">
        <v>940</v>
      </c>
      <c r="B105" s="187" t="s">
        <v>800</v>
      </c>
      <c r="C105" s="183"/>
      <c r="D105" s="2" t="s">
        <v>50</v>
      </c>
      <c r="E105" s="105">
        <v>368.9</v>
      </c>
      <c r="F105" s="105">
        <f>E105*1.1</f>
        <v>405.79</v>
      </c>
      <c r="G105" s="105">
        <f>E105*1.2</f>
        <v>442.67999999999995</v>
      </c>
    </row>
    <row r="106" spans="1:7" x14ac:dyDescent="0.2">
      <c r="A106" s="289" t="s">
        <v>98</v>
      </c>
      <c r="B106" s="289"/>
      <c r="C106" s="289"/>
      <c r="D106" s="289"/>
      <c r="E106" s="289"/>
      <c r="F106" s="289"/>
      <c r="G106" s="289"/>
    </row>
    <row r="107" spans="1:7" ht="40.5" customHeight="1" x14ac:dyDescent="0.2">
      <c r="A107" s="222" t="s">
        <v>941</v>
      </c>
      <c r="B107" s="178" t="s">
        <v>99</v>
      </c>
      <c r="C107" s="7"/>
      <c r="D107" s="2" t="s">
        <v>428</v>
      </c>
      <c r="E107" s="92">
        <v>4.95</v>
      </c>
      <c r="F107" s="92">
        <f>E107*1.2</f>
        <v>5.94</v>
      </c>
      <c r="G107" s="92">
        <f>E107*1.4</f>
        <v>6.93</v>
      </c>
    </row>
    <row r="108" spans="1:7" ht="30.75" customHeight="1" x14ac:dyDescent="0.2">
      <c r="A108" s="222" t="s">
        <v>942</v>
      </c>
      <c r="B108" s="178" t="s">
        <v>100</v>
      </c>
      <c r="C108" s="7"/>
      <c r="D108" s="2" t="s">
        <v>429</v>
      </c>
      <c r="E108" s="92">
        <v>4.87</v>
      </c>
      <c r="F108" s="92">
        <f t="shared" ref="F108:F112" si="19">E108*1.1</f>
        <v>5.3570000000000002</v>
      </c>
      <c r="G108" s="92">
        <f t="shared" ref="G108:G112" si="20">E108*1.25</f>
        <v>6.0875000000000004</v>
      </c>
    </row>
    <row r="109" spans="1:7" ht="39" customHeight="1" x14ac:dyDescent="0.2">
      <c r="A109" s="224" t="s">
        <v>943</v>
      </c>
      <c r="B109" s="221" t="s">
        <v>101</v>
      </c>
      <c r="C109" s="7"/>
      <c r="D109" s="2" t="s">
        <v>430</v>
      </c>
      <c r="E109" s="92">
        <v>10.87</v>
      </c>
      <c r="F109" s="92">
        <f t="shared" ref="F109:F111" si="21">E109*1.1</f>
        <v>11.957000000000001</v>
      </c>
      <c r="G109" s="92">
        <f t="shared" ref="G109" si="22">E109*1.25</f>
        <v>13.587499999999999</v>
      </c>
    </row>
    <row r="110" spans="1:7" ht="60" customHeight="1" x14ac:dyDescent="0.2">
      <c r="A110" s="228" t="s">
        <v>944</v>
      </c>
      <c r="B110" s="221" t="s">
        <v>948</v>
      </c>
      <c r="C110" s="7"/>
      <c r="D110" s="2" t="s">
        <v>949</v>
      </c>
      <c r="E110" s="92">
        <v>246</v>
      </c>
      <c r="F110" s="92">
        <f t="shared" si="21"/>
        <v>270.60000000000002</v>
      </c>
      <c r="G110" s="92">
        <f>E110*1.2</f>
        <v>295.2</v>
      </c>
    </row>
    <row r="111" spans="1:7" ht="32.25" customHeight="1" x14ac:dyDescent="0.2">
      <c r="A111" s="228"/>
      <c r="B111" s="229" t="s">
        <v>1159</v>
      </c>
      <c r="C111" s="7"/>
      <c r="D111" s="2" t="s">
        <v>1158</v>
      </c>
      <c r="E111" s="92">
        <v>7.09</v>
      </c>
      <c r="F111" s="92">
        <f>E111*1.1</f>
        <v>7.7990000000000004</v>
      </c>
      <c r="G111" s="92">
        <f>E111*1.2</f>
        <v>8.5079999999999991</v>
      </c>
    </row>
    <row r="112" spans="1:7" ht="30" customHeight="1" x14ac:dyDescent="0.2">
      <c r="A112" s="222" t="s">
        <v>947</v>
      </c>
      <c r="B112" s="178" t="s">
        <v>945</v>
      </c>
      <c r="C112" s="7"/>
      <c r="D112" s="2" t="s">
        <v>946</v>
      </c>
      <c r="E112" s="92">
        <v>5.87</v>
      </c>
      <c r="F112" s="92">
        <f t="shared" si="19"/>
        <v>6.4570000000000007</v>
      </c>
      <c r="G112" s="92">
        <f t="shared" si="20"/>
        <v>7.3375000000000004</v>
      </c>
    </row>
    <row r="113" spans="1:1" x14ac:dyDescent="0.2">
      <c r="A113" s="9"/>
    </row>
    <row r="114" spans="1:1" x14ac:dyDescent="0.2">
      <c r="A114" s="9"/>
    </row>
    <row r="115" spans="1:1" x14ac:dyDescent="0.2">
      <c r="A115" s="9"/>
    </row>
    <row r="116" spans="1:1" x14ac:dyDescent="0.2">
      <c r="A116" s="9"/>
    </row>
    <row r="117" spans="1:1" x14ac:dyDescent="0.2">
      <c r="A117" s="9"/>
    </row>
    <row r="118" spans="1:1" x14ac:dyDescent="0.2">
      <c r="A118" s="9"/>
    </row>
    <row r="119" spans="1:1" x14ac:dyDescent="0.2">
      <c r="A119" s="9"/>
    </row>
    <row r="120" spans="1:1" x14ac:dyDescent="0.2">
      <c r="A120" s="9"/>
    </row>
    <row r="121" spans="1:1" x14ac:dyDescent="0.2">
      <c r="A121" s="9"/>
    </row>
    <row r="122" spans="1:1" x14ac:dyDescent="0.2">
      <c r="A122" s="9"/>
    </row>
    <row r="123" spans="1:1" x14ac:dyDescent="0.2">
      <c r="A123" s="9"/>
    </row>
    <row r="124" spans="1:1" x14ac:dyDescent="0.2">
      <c r="A124" s="9"/>
    </row>
    <row r="125" spans="1:1" x14ac:dyDescent="0.2">
      <c r="A125" s="9"/>
    </row>
    <row r="126" spans="1:1" x14ac:dyDescent="0.2">
      <c r="A126" s="9"/>
    </row>
    <row r="127" spans="1:1" x14ac:dyDescent="0.2">
      <c r="A127" s="9"/>
    </row>
    <row r="128" spans="1:1" x14ac:dyDescent="0.2">
      <c r="A128" s="9"/>
    </row>
    <row r="129" spans="1:1" x14ac:dyDescent="0.2">
      <c r="A129" s="9"/>
    </row>
    <row r="130" spans="1:1" x14ac:dyDescent="0.2">
      <c r="A130" s="9"/>
    </row>
    <row r="131" spans="1:1" x14ac:dyDescent="0.2">
      <c r="A131" s="9"/>
    </row>
    <row r="132" spans="1:1" x14ac:dyDescent="0.2">
      <c r="A132" s="9"/>
    </row>
    <row r="133" spans="1:1" x14ac:dyDescent="0.2">
      <c r="A133" s="9"/>
    </row>
    <row r="134" spans="1:1" x14ac:dyDescent="0.2">
      <c r="A134" s="9"/>
    </row>
    <row r="135" spans="1:1" x14ac:dyDescent="0.2">
      <c r="A135" s="9"/>
    </row>
    <row r="136" spans="1:1" x14ac:dyDescent="0.2">
      <c r="A136" s="9"/>
    </row>
    <row r="137" spans="1:1" x14ac:dyDescent="0.2">
      <c r="A137" s="9"/>
    </row>
    <row r="138" spans="1:1" x14ac:dyDescent="0.2">
      <c r="A138" s="9"/>
    </row>
    <row r="139" spans="1:1" x14ac:dyDescent="0.2">
      <c r="A139" s="9"/>
    </row>
    <row r="140" spans="1:1" x14ac:dyDescent="0.2">
      <c r="A140" s="9"/>
    </row>
    <row r="141" spans="1:1" x14ac:dyDescent="0.2">
      <c r="A141" s="9"/>
    </row>
    <row r="142" spans="1:1" x14ac:dyDescent="0.2">
      <c r="A142" s="9"/>
    </row>
    <row r="143" spans="1:1" x14ac:dyDescent="0.2">
      <c r="A143" s="9"/>
    </row>
    <row r="144" spans="1:1" x14ac:dyDescent="0.2">
      <c r="A144" s="9"/>
    </row>
    <row r="145" spans="1:1" x14ac:dyDescent="0.2">
      <c r="A145" s="9"/>
    </row>
    <row r="146" spans="1:1" x14ac:dyDescent="0.2">
      <c r="A146" s="9"/>
    </row>
    <row r="147" spans="1:1" x14ac:dyDescent="0.2">
      <c r="A147" s="9"/>
    </row>
    <row r="148" spans="1:1" x14ac:dyDescent="0.2">
      <c r="A148" s="9"/>
    </row>
    <row r="149" spans="1:1" x14ac:dyDescent="0.2">
      <c r="A149" s="9"/>
    </row>
    <row r="150" spans="1:1" x14ac:dyDescent="0.2">
      <c r="A150" s="9"/>
    </row>
    <row r="151" spans="1:1" x14ac:dyDescent="0.2">
      <c r="A151" s="9"/>
    </row>
    <row r="152" spans="1:1" x14ac:dyDescent="0.2">
      <c r="A152" s="9"/>
    </row>
    <row r="153" spans="1:1" x14ac:dyDescent="0.2">
      <c r="A153" s="9"/>
    </row>
    <row r="154" spans="1:1" x14ac:dyDescent="0.2">
      <c r="A154" s="9"/>
    </row>
    <row r="155" spans="1:1" x14ac:dyDescent="0.2">
      <c r="A155" s="9"/>
    </row>
    <row r="156" spans="1:1" x14ac:dyDescent="0.2">
      <c r="A156" s="9"/>
    </row>
    <row r="157" spans="1:1" x14ac:dyDescent="0.2">
      <c r="A157" s="9"/>
    </row>
    <row r="158" spans="1:1" x14ac:dyDescent="0.2">
      <c r="A158" s="9"/>
    </row>
    <row r="159" spans="1:1" x14ac:dyDescent="0.2">
      <c r="A159" s="9"/>
    </row>
    <row r="160" spans="1:1" x14ac:dyDescent="0.2">
      <c r="A160" s="9"/>
    </row>
    <row r="161" spans="1:1" x14ac:dyDescent="0.2">
      <c r="A161" s="9"/>
    </row>
    <row r="162" spans="1:1" x14ac:dyDescent="0.2">
      <c r="A162" s="9"/>
    </row>
    <row r="163" spans="1:1" x14ac:dyDescent="0.2">
      <c r="A163" s="9"/>
    </row>
    <row r="164" spans="1:1" x14ac:dyDescent="0.2">
      <c r="A164" s="9"/>
    </row>
    <row r="165" spans="1:1" x14ac:dyDescent="0.2">
      <c r="A165" s="9"/>
    </row>
    <row r="166" spans="1:1" x14ac:dyDescent="0.2">
      <c r="A166" s="9"/>
    </row>
    <row r="167" spans="1:1" x14ac:dyDescent="0.2">
      <c r="A167" s="9"/>
    </row>
    <row r="168" spans="1:1" x14ac:dyDescent="0.2">
      <c r="A168" s="9"/>
    </row>
    <row r="169" spans="1:1" x14ac:dyDescent="0.2">
      <c r="A169" s="9"/>
    </row>
    <row r="170" spans="1:1" x14ac:dyDescent="0.2">
      <c r="A170" s="9"/>
    </row>
    <row r="171" spans="1:1" x14ac:dyDescent="0.2">
      <c r="A171" s="9"/>
    </row>
    <row r="172" spans="1:1" x14ac:dyDescent="0.2">
      <c r="A172" s="9"/>
    </row>
    <row r="173" spans="1:1" x14ac:dyDescent="0.2">
      <c r="A173" s="9"/>
    </row>
    <row r="174" spans="1:1" x14ac:dyDescent="0.2">
      <c r="A174" s="9"/>
    </row>
    <row r="175" spans="1:1" x14ac:dyDescent="0.2">
      <c r="A175" s="9"/>
    </row>
    <row r="176" spans="1:1" x14ac:dyDescent="0.2">
      <c r="A176" s="9"/>
    </row>
    <row r="177" spans="1:1" x14ac:dyDescent="0.2">
      <c r="A177" s="9"/>
    </row>
    <row r="178" spans="1:1" x14ac:dyDescent="0.2">
      <c r="A178" s="9"/>
    </row>
    <row r="179" spans="1:1" x14ac:dyDescent="0.2">
      <c r="A179" s="9"/>
    </row>
    <row r="180" spans="1:1" x14ac:dyDescent="0.2">
      <c r="A180" s="9"/>
    </row>
    <row r="181" spans="1:1" x14ac:dyDescent="0.2">
      <c r="A181" s="9"/>
    </row>
    <row r="182" spans="1:1" x14ac:dyDescent="0.2">
      <c r="A182" s="9"/>
    </row>
    <row r="183" spans="1:1" x14ac:dyDescent="0.2">
      <c r="A183" s="9"/>
    </row>
    <row r="184" spans="1:1" x14ac:dyDescent="0.2">
      <c r="A184" s="9"/>
    </row>
    <row r="185" spans="1:1" x14ac:dyDescent="0.2">
      <c r="A185" s="9"/>
    </row>
    <row r="186" spans="1:1" x14ac:dyDescent="0.2">
      <c r="A186" s="9"/>
    </row>
    <row r="187" spans="1:1" x14ac:dyDescent="0.2">
      <c r="A187" s="9"/>
    </row>
    <row r="188" spans="1:1" x14ac:dyDescent="0.2">
      <c r="A188" s="9"/>
    </row>
    <row r="189" spans="1:1" x14ac:dyDescent="0.2">
      <c r="A189" s="9"/>
    </row>
    <row r="190" spans="1:1" x14ac:dyDescent="0.2">
      <c r="A190" s="9"/>
    </row>
    <row r="191" spans="1:1" x14ac:dyDescent="0.2">
      <c r="A191" s="9"/>
    </row>
    <row r="192" spans="1:1" x14ac:dyDescent="0.2">
      <c r="A192" s="9"/>
    </row>
    <row r="193" spans="1:1" x14ac:dyDescent="0.2">
      <c r="A193" s="9"/>
    </row>
    <row r="194" spans="1:1" x14ac:dyDescent="0.2">
      <c r="A194" s="9"/>
    </row>
    <row r="195" spans="1:1" x14ac:dyDescent="0.2">
      <c r="A195" s="9"/>
    </row>
    <row r="196" spans="1:1" x14ac:dyDescent="0.2">
      <c r="A196" s="9"/>
    </row>
    <row r="197" spans="1:1" x14ac:dyDescent="0.2">
      <c r="A197" s="9"/>
    </row>
    <row r="198" spans="1:1" x14ac:dyDescent="0.2">
      <c r="A198" s="9"/>
    </row>
    <row r="199" spans="1:1" x14ac:dyDescent="0.2">
      <c r="A199" s="9"/>
    </row>
  </sheetData>
  <mergeCells count="57">
    <mergeCell ref="C1:G1"/>
    <mergeCell ref="A106:G106"/>
    <mergeCell ref="C57:D57"/>
    <mergeCell ref="C87:C88"/>
    <mergeCell ref="C91:C92"/>
    <mergeCell ref="A70:A71"/>
    <mergeCell ref="A102:G102"/>
    <mergeCell ref="B96:B101"/>
    <mergeCell ref="A96:A101"/>
    <mergeCell ref="A89:A90"/>
    <mergeCell ref="A68:G68"/>
    <mergeCell ref="A76:G76"/>
    <mergeCell ref="A85:G85"/>
    <mergeCell ref="B87:B88"/>
    <mergeCell ref="C96:C101"/>
    <mergeCell ref="A58:G58"/>
    <mergeCell ref="A4:G4"/>
    <mergeCell ref="C52:D52"/>
    <mergeCell ref="C53:D53"/>
    <mergeCell ref="C54:D54"/>
    <mergeCell ref="C55:D55"/>
    <mergeCell ref="A36:A37"/>
    <mergeCell ref="B36:B37"/>
    <mergeCell ref="C36:C37"/>
    <mergeCell ref="A33:A34"/>
    <mergeCell ref="B33:B34"/>
    <mergeCell ref="C33:C34"/>
    <mergeCell ref="A7:A8"/>
    <mergeCell ref="B7:B8"/>
    <mergeCell ref="A10:A11"/>
    <mergeCell ref="B10:B11"/>
    <mergeCell ref="A87:A88"/>
    <mergeCell ref="C89:C90"/>
    <mergeCell ref="A91:A92"/>
    <mergeCell ref="B70:B71"/>
    <mergeCell ref="C70:C71"/>
    <mergeCell ref="A82:G82"/>
    <mergeCell ref="B91:B92"/>
    <mergeCell ref="B89:B90"/>
    <mergeCell ref="A51:G51"/>
    <mergeCell ref="C10:C11"/>
    <mergeCell ref="A1:B1"/>
    <mergeCell ref="A52:A57"/>
    <mergeCell ref="A46:G46"/>
    <mergeCell ref="B52:B57"/>
    <mergeCell ref="A31:A32"/>
    <mergeCell ref="B31:B32"/>
    <mergeCell ref="C29:C30"/>
    <mergeCell ref="C31:C32"/>
    <mergeCell ref="A29:A30"/>
    <mergeCell ref="B29:B30"/>
    <mergeCell ref="A2:G2"/>
    <mergeCell ref="C7:C8"/>
    <mergeCell ref="C56:D56"/>
    <mergeCell ref="A13:G13"/>
    <mergeCell ref="A24:G24"/>
    <mergeCell ref="A41:G41"/>
  </mergeCells>
  <phoneticPr fontId="25" type="noConversion"/>
  <pageMargins left="0.25" right="0.25" top="0.75" bottom="0.75" header="0.3" footer="0.3"/>
  <pageSetup paperSize="9" fitToWidth="0" fitToHeight="0" orientation="portrait" verticalDpi="0" r:id="rId1"/>
  <headerFooter>
    <oddHeader xml:space="preserve">&amp;R&amp;"Calibri,обычный"т. (495)640-08-84, 924-41-00 </oddHeader>
    <oddFooter>&amp;CСтр.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view="pageBreakPreview" topLeftCell="A34" zoomScale="60" zoomScaleNormal="90" workbookViewId="0">
      <selection activeCell="B44" sqref="B44"/>
    </sheetView>
  </sheetViews>
  <sheetFormatPr defaultRowHeight="14.25" x14ac:dyDescent="0.2"/>
  <cols>
    <col min="1" max="1" width="13.8984375" style="232" customWidth="1"/>
    <col min="2" max="2" width="40.69921875" style="237" customWidth="1"/>
    <col min="3" max="3" width="5.796875" style="236" customWidth="1"/>
    <col min="4" max="4" width="6.5" style="236" customWidth="1"/>
    <col min="5" max="5" width="5.796875" style="236" customWidth="1"/>
    <col min="6" max="6" width="9.59765625" style="236" customWidth="1"/>
    <col min="7" max="7" width="9.59765625" style="235" customWidth="1"/>
    <col min="8" max="8" width="9.59765625" style="234" customWidth="1"/>
    <col min="9" max="9" width="2.09765625" style="233" customWidth="1"/>
    <col min="10" max="16384" width="8.796875" style="232"/>
  </cols>
  <sheetData>
    <row r="1" spans="1:11" ht="68.25" customHeight="1" x14ac:dyDescent="0.2">
      <c r="C1" s="487" t="s">
        <v>1034</v>
      </c>
      <c r="D1" s="487"/>
      <c r="E1" s="487"/>
      <c r="F1" s="487"/>
      <c r="G1" s="487"/>
      <c r="H1" s="487"/>
    </row>
    <row r="2" spans="1:11" ht="13.5" customHeight="1" x14ac:dyDescent="0.2">
      <c r="D2" s="274"/>
      <c r="H2" s="273"/>
    </row>
    <row r="3" spans="1:11" s="252" customFormat="1" ht="40.5" customHeight="1" x14ac:dyDescent="0.2">
      <c r="A3" s="272" t="s">
        <v>1033</v>
      </c>
      <c r="B3" s="272" t="s">
        <v>160</v>
      </c>
      <c r="C3" s="488" t="s">
        <v>1032</v>
      </c>
      <c r="D3" s="488"/>
      <c r="E3" s="488"/>
      <c r="F3" s="272" t="s">
        <v>1031</v>
      </c>
      <c r="G3" s="271" t="s">
        <v>1030</v>
      </c>
      <c r="H3" s="270" t="s">
        <v>240</v>
      </c>
      <c r="I3" s="269"/>
    </row>
    <row r="4" spans="1:11" ht="24" customHeight="1" x14ac:dyDescent="0.2">
      <c r="A4" s="483" t="s">
        <v>1029</v>
      </c>
      <c r="B4" s="484"/>
      <c r="C4" s="484"/>
      <c r="D4" s="484"/>
      <c r="E4" s="484"/>
      <c r="F4" s="484"/>
      <c r="G4" s="484"/>
      <c r="H4" s="484"/>
    </row>
    <row r="5" spans="1:11" s="266" customFormat="1" ht="69.75" customHeight="1" x14ac:dyDescent="0.2">
      <c r="A5" s="268"/>
      <c r="B5" s="257" t="s">
        <v>1028</v>
      </c>
      <c r="C5" s="476" t="s">
        <v>1027</v>
      </c>
      <c r="D5" s="476"/>
      <c r="E5" s="476"/>
      <c r="F5" s="241">
        <v>240</v>
      </c>
      <c r="G5" s="238">
        <v>270</v>
      </c>
      <c r="H5" s="241">
        <v>310</v>
      </c>
      <c r="I5" s="267"/>
    </row>
    <row r="6" spans="1:11" s="266" customFormat="1" ht="66.75" customHeight="1" x14ac:dyDescent="0.2">
      <c r="A6" s="268"/>
      <c r="B6" s="257" t="s">
        <v>1026</v>
      </c>
      <c r="C6" s="476" t="s">
        <v>1025</v>
      </c>
      <c r="D6" s="476"/>
      <c r="E6" s="476"/>
      <c r="F6" s="241">
        <v>296</v>
      </c>
      <c r="G6" s="238">
        <v>330</v>
      </c>
      <c r="H6" s="241">
        <v>380</v>
      </c>
      <c r="I6" s="267"/>
    </row>
    <row r="7" spans="1:11" ht="80.25" customHeight="1" x14ac:dyDescent="0.2">
      <c r="A7" s="262"/>
      <c r="B7" s="257" t="s">
        <v>1024</v>
      </c>
      <c r="C7" s="476" t="s">
        <v>1023</v>
      </c>
      <c r="D7" s="476"/>
      <c r="E7" s="476"/>
      <c r="F7" s="241">
        <v>347</v>
      </c>
      <c r="G7" s="238">
        <v>387</v>
      </c>
      <c r="H7" s="241">
        <v>445</v>
      </c>
    </row>
    <row r="8" spans="1:11" ht="75.75" customHeight="1" x14ac:dyDescent="0.2">
      <c r="A8" s="262"/>
      <c r="B8" s="257" t="s">
        <v>1022</v>
      </c>
      <c r="C8" s="476" t="s">
        <v>1021</v>
      </c>
      <c r="D8" s="476"/>
      <c r="E8" s="476"/>
      <c r="F8" s="241">
        <v>425</v>
      </c>
      <c r="G8" s="238">
        <v>474</v>
      </c>
      <c r="H8" s="241">
        <v>545</v>
      </c>
    </row>
    <row r="9" spans="1:11" ht="69.95" customHeight="1" x14ac:dyDescent="0.2">
      <c r="A9" s="242"/>
      <c r="B9" s="257" t="s">
        <v>1020</v>
      </c>
      <c r="C9" s="476" t="s">
        <v>1019</v>
      </c>
      <c r="D9" s="476"/>
      <c r="E9" s="476"/>
      <c r="F9" s="241">
        <v>795</v>
      </c>
      <c r="G9" s="238">
        <v>887</v>
      </c>
      <c r="H9" s="241">
        <v>1020</v>
      </c>
      <c r="K9" s="251"/>
    </row>
    <row r="10" spans="1:11" ht="77.25" customHeight="1" x14ac:dyDescent="0.2">
      <c r="A10" s="262"/>
      <c r="B10" s="257" t="s">
        <v>1018</v>
      </c>
      <c r="C10" s="476" t="s">
        <v>1017</v>
      </c>
      <c r="D10" s="476"/>
      <c r="E10" s="476"/>
      <c r="F10" s="241">
        <v>1350</v>
      </c>
      <c r="G10" s="238">
        <v>1350</v>
      </c>
      <c r="H10" s="241">
        <v>1350</v>
      </c>
    </row>
    <row r="11" spans="1:11" ht="69.95" customHeight="1" x14ac:dyDescent="0.2">
      <c r="A11" s="242"/>
      <c r="B11" s="239" t="s">
        <v>1016</v>
      </c>
      <c r="C11" s="476" t="s">
        <v>1014</v>
      </c>
      <c r="D11" s="476"/>
      <c r="E11" s="476"/>
      <c r="F11" s="241">
        <v>117</v>
      </c>
      <c r="G11" s="238">
        <v>130</v>
      </c>
      <c r="H11" s="241">
        <v>150</v>
      </c>
    </row>
    <row r="12" spans="1:11" ht="69.95" customHeight="1" x14ac:dyDescent="0.2">
      <c r="A12" s="242"/>
      <c r="B12" s="239" t="s">
        <v>1015</v>
      </c>
      <c r="C12" s="476" t="s">
        <v>1014</v>
      </c>
      <c r="D12" s="476"/>
      <c r="E12" s="476"/>
      <c r="F12" s="241">
        <v>117</v>
      </c>
      <c r="G12" s="238">
        <v>130</v>
      </c>
      <c r="H12" s="241">
        <v>150</v>
      </c>
    </row>
    <row r="13" spans="1:11" ht="69.75" customHeight="1" x14ac:dyDescent="0.2">
      <c r="A13" s="242"/>
      <c r="B13" s="257" t="s">
        <v>1013</v>
      </c>
      <c r="C13" s="476" t="s">
        <v>1012</v>
      </c>
      <c r="D13" s="476"/>
      <c r="E13" s="476"/>
      <c r="F13" s="241">
        <v>296</v>
      </c>
      <c r="G13" s="238">
        <v>330</v>
      </c>
      <c r="H13" s="241">
        <v>380</v>
      </c>
    </row>
    <row r="14" spans="1:11" ht="72" customHeight="1" x14ac:dyDescent="0.2">
      <c r="A14" s="242"/>
      <c r="B14" s="257" t="s">
        <v>1011</v>
      </c>
      <c r="C14" s="476" t="s">
        <v>1010</v>
      </c>
      <c r="D14" s="476"/>
      <c r="E14" s="476"/>
      <c r="F14" s="241">
        <v>397</v>
      </c>
      <c r="G14" s="238">
        <v>443</v>
      </c>
      <c r="H14" s="241">
        <v>510</v>
      </c>
    </row>
    <row r="15" spans="1:11" ht="69.95" customHeight="1" x14ac:dyDescent="0.2">
      <c r="A15" s="242"/>
      <c r="B15" s="257" t="s">
        <v>1009</v>
      </c>
      <c r="C15" s="476" t="s">
        <v>1008</v>
      </c>
      <c r="D15" s="476"/>
      <c r="E15" s="476"/>
      <c r="F15" s="241">
        <v>780</v>
      </c>
      <c r="G15" s="238">
        <v>870</v>
      </c>
      <c r="H15" s="241">
        <v>1000</v>
      </c>
    </row>
    <row r="16" spans="1:11" ht="75.75" customHeight="1" x14ac:dyDescent="0.2">
      <c r="A16" s="242"/>
      <c r="B16" s="257" t="s">
        <v>1007</v>
      </c>
      <c r="C16" s="476" t="s">
        <v>1006</v>
      </c>
      <c r="D16" s="476"/>
      <c r="E16" s="476"/>
      <c r="F16" s="241">
        <v>710</v>
      </c>
      <c r="G16" s="238">
        <v>791</v>
      </c>
      <c r="H16" s="241">
        <v>910</v>
      </c>
    </row>
    <row r="17" spans="1:9" ht="60.75" customHeight="1" x14ac:dyDescent="0.2">
      <c r="A17" s="262"/>
      <c r="B17" s="257" t="s">
        <v>1005</v>
      </c>
      <c r="C17" s="476" t="s">
        <v>1004</v>
      </c>
      <c r="D17" s="476"/>
      <c r="E17" s="476"/>
      <c r="F17" s="241">
        <v>50</v>
      </c>
      <c r="G17" s="241">
        <v>50</v>
      </c>
      <c r="H17" s="241">
        <v>50</v>
      </c>
    </row>
    <row r="18" spans="1:9" ht="73.5" customHeight="1" x14ac:dyDescent="0.2">
      <c r="A18" s="262"/>
      <c r="B18" s="257" t="s">
        <v>1003</v>
      </c>
      <c r="C18" s="476" t="s">
        <v>1002</v>
      </c>
      <c r="D18" s="476"/>
      <c r="E18" s="476"/>
      <c r="F18" s="241">
        <v>70</v>
      </c>
      <c r="G18" s="241">
        <v>70</v>
      </c>
      <c r="H18" s="241">
        <v>70</v>
      </c>
    </row>
    <row r="19" spans="1:9" ht="64.5" customHeight="1" x14ac:dyDescent="0.2">
      <c r="A19" s="242"/>
      <c r="B19" s="257" t="s">
        <v>1001</v>
      </c>
      <c r="C19" s="476" t="s">
        <v>1000</v>
      </c>
      <c r="D19" s="476"/>
      <c r="E19" s="476"/>
      <c r="F19" s="241">
        <v>350</v>
      </c>
      <c r="G19" s="241">
        <v>350</v>
      </c>
      <c r="H19" s="241">
        <v>350</v>
      </c>
    </row>
    <row r="20" spans="1:9" s="263" customFormat="1" ht="35.25" customHeight="1" x14ac:dyDescent="0.2">
      <c r="A20" s="485" t="s">
        <v>999</v>
      </c>
      <c r="B20" s="485"/>
      <c r="C20" s="485"/>
      <c r="D20" s="485"/>
      <c r="E20" s="485"/>
      <c r="F20" s="485"/>
      <c r="G20" s="485"/>
      <c r="H20" s="485"/>
      <c r="I20" s="265"/>
    </row>
    <row r="21" spans="1:9" s="263" customFormat="1" ht="63" customHeight="1" x14ac:dyDescent="0.2">
      <c r="A21" s="262"/>
      <c r="B21" s="239" t="s">
        <v>998</v>
      </c>
      <c r="C21" s="476" t="s">
        <v>997</v>
      </c>
      <c r="D21" s="476"/>
      <c r="E21" s="476"/>
      <c r="F21" s="241">
        <v>256</v>
      </c>
      <c r="G21" s="238">
        <v>288</v>
      </c>
      <c r="H21" s="241">
        <v>330</v>
      </c>
      <c r="I21" s="265"/>
    </row>
    <row r="22" spans="1:9" s="263" customFormat="1" ht="61.5" customHeight="1" x14ac:dyDescent="0.2">
      <c r="A22" s="262"/>
      <c r="B22" s="239" t="s">
        <v>996</v>
      </c>
      <c r="C22" s="476" t="s">
        <v>995</v>
      </c>
      <c r="D22" s="476"/>
      <c r="E22" s="476"/>
      <c r="F22" s="241">
        <v>358</v>
      </c>
      <c r="G22" s="238">
        <v>400</v>
      </c>
      <c r="H22" s="241">
        <v>460</v>
      </c>
      <c r="I22" s="265"/>
    </row>
    <row r="23" spans="1:9" s="263" customFormat="1" ht="64.5" customHeight="1" x14ac:dyDescent="0.2">
      <c r="A23" s="262"/>
      <c r="B23" s="239" t="s">
        <v>994</v>
      </c>
      <c r="C23" s="476" t="s">
        <v>993</v>
      </c>
      <c r="D23" s="476"/>
      <c r="E23" s="476"/>
      <c r="F23" s="241">
        <v>503</v>
      </c>
      <c r="G23" s="238">
        <v>561</v>
      </c>
      <c r="H23" s="241">
        <v>645</v>
      </c>
      <c r="I23" s="265"/>
    </row>
    <row r="24" spans="1:9" s="263" customFormat="1" ht="68.25" customHeight="1" x14ac:dyDescent="0.2">
      <c r="A24" s="262"/>
      <c r="B24" s="239" t="s">
        <v>992</v>
      </c>
      <c r="C24" s="476" t="s">
        <v>990</v>
      </c>
      <c r="D24" s="476"/>
      <c r="E24" s="476"/>
      <c r="F24" s="241">
        <v>273</v>
      </c>
      <c r="G24" s="238">
        <v>304</v>
      </c>
      <c r="H24" s="241">
        <v>350</v>
      </c>
      <c r="I24" s="264"/>
    </row>
    <row r="25" spans="1:9" s="252" customFormat="1" ht="71.25" customHeight="1" x14ac:dyDescent="0.2">
      <c r="A25" s="262"/>
      <c r="B25" s="239" t="s">
        <v>991</v>
      </c>
      <c r="C25" s="476" t="s">
        <v>990</v>
      </c>
      <c r="D25" s="476"/>
      <c r="E25" s="476"/>
      <c r="F25" s="241">
        <v>273</v>
      </c>
      <c r="G25" s="238">
        <v>301</v>
      </c>
      <c r="H25" s="241">
        <v>350</v>
      </c>
      <c r="I25" s="233"/>
    </row>
    <row r="26" spans="1:9" ht="72" customHeight="1" x14ac:dyDescent="0.2">
      <c r="A26" s="262"/>
      <c r="B26" s="239" t="s">
        <v>989</v>
      </c>
      <c r="C26" s="476" t="s">
        <v>988</v>
      </c>
      <c r="D26" s="476"/>
      <c r="E26" s="476"/>
      <c r="F26" s="241">
        <v>1400</v>
      </c>
      <c r="G26" s="238">
        <v>1400</v>
      </c>
      <c r="H26" s="241">
        <v>1400</v>
      </c>
    </row>
    <row r="27" spans="1:9" ht="30.75" customHeight="1" x14ac:dyDescent="0.2">
      <c r="A27" s="482" t="s">
        <v>987</v>
      </c>
      <c r="B27" s="482"/>
      <c r="C27" s="482"/>
      <c r="D27" s="482"/>
      <c r="E27" s="482"/>
      <c r="F27" s="482"/>
      <c r="G27" s="482"/>
      <c r="H27" s="482"/>
    </row>
    <row r="28" spans="1:9" ht="73.5" customHeight="1" x14ac:dyDescent="0.2">
      <c r="A28" s="261"/>
      <c r="B28" s="260" t="s">
        <v>986</v>
      </c>
      <c r="C28" s="478" t="s">
        <v>985</v>
      </c>
      <c r="D28" s="479"/>
      <c r="E28" s="480"/>
      <c r="F28" s="259">
        <v>3672</v>
      </c>
      <c r="G28" s="259">
        <f>F28*1.1</f>
        <v>4039.2000000000003</v>
      </c>
      <c r="H28" s="258">
        <v>4500</v>
      </c>
    </row>
    <row r="29" spans="1:9" ht="23.25" customHeight="1" x14ac:dyDescent="0.2">
      <c r="A29" s="481" t="s">
        <v>984</v>
      </c>
      <c r="B29" s="481"/>
      <c r="C29" s="481"/>
      <c r="D29" s="481"/>
      <c r="E29" s="481"/>
      <c r="F29" s="481"/>
      <c r="G29" s="481"/>
      <c r="H29" s="481"/>
    </row>
    <row r="30" spans="1:9" ht="82.5" customHeight="1" x14ac:dyDescent="0.2">
      <c r="A30" s="242"/>
      <c r="B30" s="257" t="s">
        <v>983</v>
      </c>
      <c r="C30" s="476" t="s">
        <v>982</v>
      </c>
      <c r="D30" s="476"/>
      <c r="E30" s="476"/>
      <c r="F30" s="241">
        <v>441</v>
      </c>
      <c r="G30" s="238">
        <v>465</v>
      </c>
      <c r="H30" s="241">
        <v>490</v>
      </c>
    </row>
    <row r="31" spans="1:9" ht="82.5" customHeight="1" x14ac:dyDescent="0.2">
      <c r="A31" s="242"/>
      <c r="B31" s="257" t="s">
        <v>981</v>
      </c>
      <c r="C31" s="473" t="s">
        <v>980</v>
      </c>
      <c r="D31" s="474"/>
      <c r="E31" s="475"/>
      <c r="F31" s="241">
        <v>234</v>
      </c>
      <c r="G31" s="238">
        <v>247</v>
      </c>
      <c r="H31" s="241">
        <v>260</v>
      </c>
    </row>
    <row r="32" spans="1:9" ht="82.5" customHeight="1" x14ac:dyDescent="0.2">
      <c r="A32" s="242"/>
      <c r="B32" s="257" t="s">
        <v>979</v>
      </c>
      <c r="C32" s="473" t="s">
        <v>978</v>
      </c>
      <c r="D32" s="474"/>
      <c r="E32" s="475"/>
      <c r="F32" s="241">
        <v>100</v>
      </c>
      <c r="G32" s="238">
        <v>105</v>
      </c>
      <c r="H32" s="241">
        <v>110</v>
      </c>
    </row>
    <row r="33" spans="1:9" ht="82.5" customHeight="1" x14ac:dyDescent="0.2">
      <c r="A33" s="242"/>
      <c r="B33" s="257" t="s">
        <v>977</v>
      </c>
      <c r="C33" s="473" t="s">
        <v>976</v>
      </c>
      <c r="D33" s="474"/>
      <c r="E33" s="475"/>
      <c r="F33" s="241">
        <v>120</v>
      </c>
      <c r="G33" s="238">
        <v>130</v>
      </c>
      <c r="H33" s="241">
        <v>140</v>
      </c>
    </row>
    <row r="34" spans="1:9" ht="69" customHeight="1" x14ac:dyDescent="0.2">
      <c r="A34" s="242"/>
      <c r="B34" s="239" t="s">
        <v>975</v>
      </c>
      <c r="C34" s="476" t="s">
        <v>971</v>
      </c>
      <c r="D34" s="476"/>
      <c r="E34" s="476"/>
      <c r="F34" s="241">
        <v>195.8</v>
      </c>
      <c r="G34" s="238">
        <f>F34*1.1</f>
        <v>215.38000000000002</v>
      </c>
      <c r="H34" s="241">
        <v>250</v>
      </c>
    </row>
    <row r="35" spans="1:9" ht="73.5" customHeight="1" x14ac:dyDescent="0.2">
      <c r="A35" s="242"/>
      <c r="B35" s="239" t="s">
        <v>974</v>
      </c>
      <c r="C35" s="476" t="s">
        <v>971</v>
      </c>
      <c r="D35" s="476"/>
      <c r="E35" s="476"/>
      <c r="F35" s="241">
        <v>195.8</v>
      </c>
      <c r="G35" s="238">
        <f>F35*1.1</f>
        <v>215.38000000000002</v>
      </c>
      <c r="H35" s="241">
        <v>250</v>
      </c>
    </row>
    <row r="36" spans="1:9" s="252" customFormat="1" ht="72" customHeight="1" x14ac:dyDescent="0.2">
      <c r="A36" s="256"/>
      <c r="B36" s="255" t="s">
        <v>973</v>
      </c>
      <c r="C36" s="477" t="s">
        <v>971</v>
      </c>
      <c r="D36" s="477"/>
      <c r="E36" s="477"/>
      <c r="F36" s="253">
        <v>795.6</v>
      </c>
      <c r="G36" s="254">
        <f>F36*1.1</f>
        <v>875.16000000000008</v>
      </c>
      <c r="H36" s="253">
        <v>450</v>
      </c>
      <c r="I36" s="233"/>
    </row>
    <row r="37" spans="1:9" ht="71.25" customHeight="1" x14ac:dyDescent="0.2">
      <c r="A37" s="242"/>
      <c r="B37" s="239" t="s">
        <v>972</v>
      </c>
      <c r="C37" s="476" t="s">
        <v>971</v>
      </c>
      <c r="D37" s="476"/>
      <c r="E37" s="476"/>
      <c r="F37" s="241">
        <v>351.9</v>
      </c>
      <c r="G37" s="238">
        <f>F37*1.1</f>
        <v>387.09000000000003</v>
      </c>
      <c r="H37" s="241">
        <v>450</v>
      </c>
    </row>
    <row r="38" spans="1:9" ht="32.25" customHeight="1" x14ac:dyDescent="0.2">
      <c r="A38" s="251"/>
      <c r="B38" s="250"/>
      <c r="C38" s="249"/>
      <c r="D38" s="249"/>
      <c r="E38" s="249"/>
      <c r="F38" s="247"/>
      <c r="G38" s="248"/>
      <c r="H38" s="247"/>
    </row>
    <row r="39" spans="1:9" ht="24.75" customHeight="1" x14ac:dyDescent="0.2">
      <c r="A39" s="481" t="s">
        <v>970</v>
      </c>
      <c r="B39" s="481"/>
      <c r="C39" s="481"/>
      <c r="D39" s="481"/>
      <c r="E39" s="481"/>
      <c r="F39" s="481"/>
      <c r="G39" s="481"/>
      <c r="H39" s="481"/>
    </row>
    <row r="40" spans="1:9" ht="69" customHeight="1" x14ac:dyDescent="0.2">
      <c r="A40" s="246"/>
      <c r="B40" s="245" t="s">
        <v>969</v>
      </c>
      <c r="C40" s="470" t="s">
        <v>968</v>
      </c>
      <c r="D40" s="471"/>
      <c r="E40" s="472"/>
      <c r="F40" s="243">
        <v>900</v>
      </c>
      <c r="G40" s="244">
        <v>900</v>
      </c>
      <c r="H40" s="243">
        <v>900</v>
      </c>
    </row>
    <row r="41" spans="1:9" ht="71.25" customHeight="1" x14ac:dyDescent="0.2">
      <c r="A41" s="242"/>
      <c r="B41" s="239" t="s">
        <v>967</v>
      </c>
      <c r="C41" s="473" t="s">
        <v>966</v>
      </c>
      <c r="D41" s="474"/>
      <c r="E41" s="475"/>
      <c r="F41" s="241">
        <v>1100</v>
      </c>
      <c r="G41" s="238">
        <v>1100</v>
      </c>
      <c r="H41" s="241">
        <v>1100</v>
      </c>
    </row>
    <row r="42" spans="1:9" ht="24.75" customHeight="1" x14ac:dyDescent="0.2">
      <c r="A42" s="481" t="s">
        <v>965</v>
      </c>
      <c r="B42" s="481"/>
      <c r="C42" s="481"/>
      <c r="D42" s="481"/>
      <c r="E42" s="481"/>
      <c r="F42" s="481"/>
      <c r="G42" s="481"/>
      <c r="H42" s="481"/>
    </row>
    <row r="43" spans="1:9" ht="75" customHeight="1" x14ac:dyDescent="0.2">
      <c r="A43" s="240"/>
      <c r="B43" s="239" t="s">
        <v>964</v>
      </c>
      <c r="C43" s="476" t="s">
        <v>962</v>
      </c>
      <c r="D43" s="476"/>
      <c r="E43" s="476"/>
      <c r="F43" s="238">
        <v>173.6</v>
      </c>
      <c r="G43" s="238">
        <f>F43*1.05</f>
        <v>182.28</v>
      </c>
      <c r="H43" s="241">
        <v>197</v>
      </c>
    </row>
    <row r="44" spans="1:9" ht="76.5" customHeight="1" x14ac:dyDescent="0.2">
      <c r="A44" s="240"/>
      <c r="B44" s="239" t="s">
        <v>963</v>
      </c>
      <c r="C44" s="476" t="s">
        <v>962</v>
      </c>
      <c r="D44" s="476"/>
      <c r="E44" s="476"/>
      <c r="F44" s="238">
        <v>177.8</v>
      </c>
      <c r="G44" s="238">
        <f>F44*1.05</f>
        <v>186.69000000000003</v>
      </c>
      <c r="H44" s="238">
        <v>202</v>
      </c>
    </row>
    <row r="45" spans="1:9" ht="78.75" customHeight="1" x14ac:dyDescent="0.2">
      <c r="A45" s="240"/>
      <c r="B45" s="239" t="s">
        <v>961</v>
      </c>
      <c r="C45" s="476" t="s">
        <v>959</v>
      </c>
      <c r="D45" s="476"/>
      <c r="E45" s="476"/>
      <c r="F45" s="238">
        <v>88</v>
      </c>
      <c r="G45" s="238">
        <v>88</v>
      </c>
      <c r="H45" s="238">
        <v>88</v>
      </c>
    </row>
    <row r="46" spans="1:9" ht="75" customHeight="1" x14ac:dyDescent="0.2">
      <c r="A46" s="240"/>
      <c r="B46" s="239" t="s">
        <v>960</v>
      </c>
      <c r="C46" s="476" t="s">
        <v>959</v>
      </c>
      <c r="D46" s="476"/>
      <c r="E46" s="476"/>
      <c r="F46" s="238">
        <v>93</v>
      </c>
      <c r="G46" s="238">
        <v>93</v>
      </c>
      <c r="H46" s="238">
        <v>93</v>
      </c>
    </row>
    <row r="47" spans="1:9" ht="81" customHeight="1" x14ac:dyDescent="0.2">
      <c r="A47" s="240"/>
      <c r="B47" s="239" t="s">
        <v>958</v>
      </c>
      <c r="C47" s="476" t="s">
        <v>956</v>
      </c>
      <c r="D47" s="476"/>
      <c r="E47" s="476"/>
      <c r="F47" s="238">
        <v>338</v>
      </c>
      <c r="G47" s="238">
        <v>338</v>
      </c>
      <c r="H47" s="238">
        <v>338</v>
      </c>
    </row>
    <row r="48" spans="1:9" ht="77.25" customHeight="1" x14ac:dyDescent="0.2">
      <c r="A48" s="240"/>
      <c r="B48" s="239" t="s">
        <v>957</v>
      </c>
      <c r="C48" s="476" t="s">
        <v>956</v>
      </c>
      <c r="D48" s="476"/>
      <c r="E48" s="476"/>
      <c r="F48" s="238">
        <v>338</v>
      </c>
      <c r="G48" s="238">
        <v>338</v>
      </c>
      <c r="H48" s="238">
        <v>338</v>
      </c>
    </row>
    <row r="49" spans="1:8" ht="76.5" customHeight="1" x14ac:dyDescent="0.2">
      <c r="A49" s="240"/>
      <c r="B49" s="239" t="s">
        <v>955</v>
      </c>
      <c r="C49" s="486" t="s">
        <v>954</v>
      </c>
      <c r="D49" s="486"/>
      <c r="E49" s="486"/>
      <c r="F49" s="238">
        <v>100</v>
      </c>
      <c r="G49" s="238">
        <v>100</v>
      </c>
      <c r="H49" s="238">
        <v>100</v>
      </c>
    </row>
  </sheetData>
  <mergeCells count="47">
    <mergeCell ref="C49:E49"/>
    <mergeCell ref="C1:H1"/>
    <mergeCell ref="C43:E43"/>
    <mergeCell ref="C44:E44"/>
    <mergeCell ref="C46:E46"/>
    <mergeCell ref="C45:E45"/>
    <mergeCell ref="C47:E47"/>
    <mergeCell ref="C48:E48"/>
    <mergeCell ref="C3:E3"/>
    <mergeCell ref="A39:H39"/>
    <mergeCell ref="A4:H4"/>
    <mergeCell ref="A20:H20"/>
    <mergeCell ref="C9:E9"/>
    <mergeCell ref="C10:E10"/>
    <mergeCell ref="C11:E11"/>
    <mergeCell ref="C12:E12"/>
    <mergeCell ref="C6:E6"/>
    <mergeCell ref="C5:E5"/>
    <mergeCell ref="A42:H42"/>
    <mergeCell ref="C7:E7"/>
    <mergeCell ref="C8:E8"/>
    <mergeCell ref="A27:H27"/>
    <mergeCell ref="C34:E34"/>
    <mergeCell ref="C18:E18"/>
    <mergeCell ref="C13:E13"/>
    <mergeCell ref="C14:E14"/>
    <mergeCell ref="C15:E15"/>
    <mergeCell ref="C35:E35"/>
    <mergeCell ref="C16:E16"/>
    <mergeCell ref="C17:E17"/>
    <mergeCell ref="C28:E28"/>
    <mergeCell ref="C19:E19"/>
    <mergeCell ref="C21:E21"/>
    <mergeCell ref="C40:E40"/>
    <mergeCell ref="C41:E41"/>
    <mergeCell ref="C22:E22"/>
    <mergeCell ref="C23:E23"/>
    <mergeCell ref="C24:E24"/>
    <mergeCell ref="C25:E25"/>
    <mergeCell ref="C32:E32"/>
    <mergeCell ref="C37:E37"/>
    <mergeCell ref="C30:E30"/>
    <mergeCell ref="C26:E26"/>
    <mergeCell ref="C36:E36"/>
    <mergeCell ref="A29:H29"/>
    <mergeCell ref="C31:E31"/>
    <mergeCell ref="C33:E33"/>
  </mergeCells>
  <pageMargins left="0.39370078740157483" right="0.31496062992125984" top="0.35433070866141736" bottom="0.74803149606299213" header="0.31496062992125984" footer="0.31496062992125984"/>
  <pageSetup paperSize="9" scale="65" fitToWidth="0" orientation="portrait" horizontalDpi="0" verticalDpi="0" r:id="rId1"/>
  <headerFooter>
    <oddFooter>&amp;CСтр.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H90"/>
  <sheetViews>
    <sheetView view="pageBreakPreview" topLeftCell="A13" zoomScale="150" zoomScaleNormal="100" zoomScaleSheetLayoutView="150" workbookViewId="0">
      <selection activeCell="E7" sqref="E7"/>
    </sheetView>
  </sheetViews>
  <sheetFormatPr defaultRowHeight="14.25" x14ac:dyDescent="0.2"/>
  <cols>
    <col min="1" max="1" width="33.296875" customWidth="1"/>
    <col min="2" max="2" width="12.09765625" customWidth="1"/>
    <col min="3" max="3" width="6.796875" customWidth="1"/>
    <col min="4" max="4" width="5.59765625" customWidth="1"/>
    <col min="5" max="7" width="5.8984375" customWidth="1"/>
    <col min="8" max="8" width="8.796875" hidden="1" customWidth="1"/>
  </cols>
  <sheetData>
    <row r="1" spans="1:7" ht="63" customHeight="1" x14ac:dyDescent="0.2"/>
    <row r="3" spans="1:7" ht="39" customHeight="1" x14ac:dyDescent="0.2">
      <c r="A3" s="24" t="s">
        <v>160</v>
      </c>
      <c r="B3" s="24" t="s">
        <v>185</v>
      </c>
      <c r="C3" s="24" t="s">
        <v>194</v>
      </c>
      <c r="D3" s="24" t="s">
        <v>161</v>
      </c>
      <c r="E3" s="24" t="s">
        <v>239</v>
      </c>
      <c r="F3" s="24" t="s">
        <v>54</v>
      </c>
      <c r="G3" s="24" t="s">
        <v>240</v>
      </c>
    </row>
    <row r="4" spans="1:7" ht="23.25" customHeight="1" x14ac:dyDescent="0.2">
      <c r="A4" s="324" t="s">
        <v>236</v>
      </c>
      <c r="B4" s="324"/>
      <c r="C4" s="324"/>
      <c r="D4" s="324"/>
      <c r="E4" s="324"/>
      <c r="F4" s="324"/>
      <c r="G4" s="324"/>
    </row>
    <row r="5" spans="1:7" x14ac:dyDescent="0.2">
      <c r="A5" s="202" t="s">
        <v>89</v>
      </c>
      <c r="B5" s="326" t="s">
        <v>438</v>
      </c>
      <c r="C5" s="333" t="s">
        <v>202</v>
      </c>
      <c r="D5" s="330" t="s">
        <v>162</v>
      </c>
      <c r="E5" s="99">
        <v>10.15</v>
      </c>
      <c r="F5" s="99">
        <f>E5*1.1</f>
        <v>11.165000000000001</v>
      </c>
      <c r="G5" s="99">
        <f>E5*1.2</f>
        <v>12.18</v>
      </c>
    </row>
    <row r="6" spans="1:7" ht="14.25" customHeight="1" x14ac:dyDescent="0.2">
      <c r="A6" s="202" t="s">
        <v>823</v>
      </c>
      <c r="B6" s="327"/>
      <c r="C6" s="334"/>
      <c r="D6" s="331"/>
      <c r="E6" s="99">
        <v>11.68</v>
      </c>
      <c r="F6" s="99">
        <f t="shared" ref="F6" si="0">E6*1.1</f>
        <v>12.848000000000001</v>
      </c>
      <c r="G6" s="99">
        <f t="shared" ref="G6" si="1">F6*1.1</f>
        <v>14.132800000000001</v>
      </c>
    </row>
    <row r="7" spans="1:7" ht="14.25" customHeight="1" x14ac:dyDescent="0.2">
      <c r="A7" s="202" t="s">
        <v>203</v>
      </c>
      <c r="B7" s="327"/>
      <c r="C7" s="334"/>
      <c r="D7" s="331"/>
      <c r="E7" s="99">
        <v>7.95</v>
      </c>
      <c r="F7" s="99">
        <f>E7*1.15</f>
        <v>9.1425000000000001</v>
      </c>
      <c r="G7" s="99">
        <f>F7*1.15</f>
        <v>10.513874999999999</v>
      </c>
    </row>
    <row r="8" spans="1:7" ht="14.25" customHeight="1" x14ac:dyDescent="0.2">
      <c r="A8" s="202" t="s">
        <v>204</v>
      </c>
      <c r="B8" s="327"/>
      <c r="C8" s="335"/>
      <c r="D8" s="332"/>
      <c r="E8" s="99">
        <v>7.78</v>
      </c>
      <c r="F8" s="99">
        <f t="shared" ref="F8" si="2">E8*1.1</f>
        <v>8.5580000000000016</v>
      </c>
      <c r="G8" s="99">
        <f t="shared" ref="G8" si="3">F8*1.1</f>
        <v>9.4138000000000019</v>
      </c>
    </row>
    <row r="9" spans="1:7" ht="20.25" customHeight="1" x14ac:dyDescent="0.2">
      <c r="A9" s="314" t="s">
        <v>235</v>
      </c>
      <c r="B9" s="314"/>
      <c r="C9" s="314"/>
      <c r="D9" s="314"/>
      <c r="E9" s="314"/>
      <c r="F9" s="314"/>
      <c r="G9" s="314"/>
    </row>
    <row r="10" spans="1:7" x14ac:dyDescent="0.2">
      <c r="A10" s="205" t="s">
        <v>439</v>
      </c>
      <c r="B10" s="326" t="s">
        <v>225</v>
      </c>
      <c r="C10" s="326" t="s">
        <v>195</v>
      </c>
      <c r="D10" s="328" t="s">
        <v>162</v>
      </c>
      <c r="E10" s="99">
        <v>12.89</v>
      </c>
      <c r="F10" s="99">
        <f>E10*1.15</f>
        <v>14.823499999999999</v>
      </c>
      <c r="G10" s="99">
        <f>F10*1.1</f>
        <v>16.30585</v>
      </c>
    </row>
    <row r="11" spans="1:7" x14ac:dyDescent="0.2">
      <c r="A11" s="206" t="s">
        <v>205</v>
      </c>
      <c r="B11" s="327"/>
      <c r="C11" s="327"/>
      <c r="D11" s="329"/>
      <c r="E11" s="99">
        <v>15.6</v>
      </c>
      <c r="F11" s="99">
        <f t="shared" ref="F11:F12" si="4">E11*1.1</f>
        <v>17.16</v>
      </c>
      <c r="G11" s="99">
        <f t="shared" ref="G11:G12" si="5">F11*1.1</f>
        <v>18.876000000000001</v>
      </c>
    </row>
    <row r="12" spans="1:7" x14ac:dyDescent="0.2">
      <c r="A12" s="206" t="s">
        <v>227</v>
      </c>
      <c r="B12" s="327"/>
      <c r="C12" s="327"/>
      <c r="D12" s="329"/>
      <c r="E12" s="99">
        <v>15.6</v>
      </c>
      <c r="F12" s="99">
        <f t="shared" si="4"/>
        <v>17.16</v>
      </c>
      <c r="G12" s="99">
        <f t="shared" si="5"/>
        <v>18.876000000000001</v>
      </c>
    </row>
    <row r="13" spans="1:7" ht="23.25" customHeight="1" x14ac:dyDescent="0.2">
      <c r="A13" s="314" t="s">
        <v>232</v>
      </c>
      <c r="B13" s="314"/>
      <c r="C13" s="314"/>
      <c r="D13" s="314"/>
      <c r="E13" s="314"/>
      <c r="F13" s="314"/>
      <c r="G13" s="314"/>
    </row>
    <row r="14" spans="1:7" x14ac:dyDescent="0.2">
      <c r="A14" s="202" t="s">
        <v>206</v>
      </c>
      <c r="B14" s="20"/>
      <c r="C14" s="20" t="s">
        <v>199</v>
      </c>
      <c r="D14" s="20" t="s">
        <v>196</v>
      </c>
      <c r="E14" s="23"/>
      <c r="F14" s="23"/>
      <c r="G14" s="23"/>
    </row>
    <row r="15" spans="1:7" x14ac:dyDescent="0.2">
      <c r="A15" s="202" t="s">
        <v>207</v>
      </c>
      <c r="B15" s="20" t="s">
        <v>210</v>
      </c>
      <c r="C15" s="20" t="s">
        <v>200</v>
      </c>
      <c r="D15" s="20" t="s">
        <v>162</v>
      </c>
      <c r="E15" s="23"/>
      <c r="F15" s="23"/>
      <c r="G15" s="23"/>
    </row>
    <row r="16" spans="1:7" x14ac:dyDescent="0.2">
      <c r="A16" s="202" t="s">
        <v>163</v>
      </c>
      <c r="B16" s="20"/>
      <c r="C16" s="20"/>
      <c r="D16" s="20"/>
      <c r="E16" s="23"/>
      <c r="F16" s="23"/>
      <c r="G16" s="23"/>
    </row>
    <row r="17" spans="1:8" x14ac:dyDescent="0.2">
      <c r="A17" s="202" t="s">
        <v>208</v>
      </c>
      <c r="B17" s="20"/>
      <c r="C17" s="20" t="s">
        <v>198</v>
      </c>
      <c r="D17" s="20" t="s">
        <v>162</v>
      </c>
      <c r="E17" s="23"/>
      <c r="F17" s="23"/>
      <c r="G17" s="23"/>
    </row>
    <row r="18" spans="1:8" x14ac:dyDescent="0.2">
      <c r="A18" s="202" t="s">
        <v>226</v>
      </c>
      <c r="B18" s="20" t="s">
        <v>209</v>
      </c>
      <c r="C18" s="20" t="s">
        <v>198</v>
      </c>
      <c r="D18" s="20" t="s">
        <v>197</v>
      </c>
      <c r="E18" s="23"/>
      <c r="F18" s="23"/>
      <c r="G18" s="23"/>
    </row>
    <row r="19" spans="1:8" x14ac:dyDescent="0.2">
      <c r="A19" s="203" t="s">
        <v>229</v>
      </c>
      <c r="B19" s="27"/>
      <c r="C19" s="27"/>
      <c r="D19" s="27"/>
      <c r="E19" s="99">
        <v>23.15</v>
      </c>
      <c r="F19" s="99">
        <f t="shared" ref="F19:F20" si="6">E19*1.1</f>
        <v>25.465</v>
      </c>
      <c r="G19" s="99">
        <f t="shared" ref="G19:G20" si="7">F19*1.1</f>
        <v>28.011500000000002</v>
      </c>
    </row>
    <row r="20" spans="1:8" x14ac:dyDescent="0.2">
      <c r="A20" s="204" t="s">
        <v>230</v>
      </c>
      <c r="B20" s="28"/>
      <c r="C20" s="28"/>
      <c r="D20" s="28"/>
      <c r="E20" s="99">
        <v>28.49</v>
      </c>
      <c r="F20" s="99">
        <f t="shared" si="6"/>
        <v>31.339000000000002</v>
      </c>
      <c r="G20" s="99">
        <f t="shared" si="7"/>
        <v>34.472900000000003</v>
      </c>
    </row>
    <row r="21" spans="1:8" x14ac:dyDescent="0.2">
      <c r="A21" s="336" t="s">
        <v>237</v>
      </c>
      <c r="B21" s="336"/>
      <c r="C21" s="336"/>
      <c r="D21" s="336"/>
      <c r="E21" s="336"/>
      <c r="F21" s="336"/>
      <c r="G21" s="336"/>
      <c r="H21" s="6"/>
    </row>
    <row r="22" spans="1:8" x14ac:dyDescent="0.2">
      <c r="A22" s="202" t="s">
        <v>824</v>
      </c>
      <c r="B22" s="201"/>
      <c r="C22" s="201"/>
      <c r="D22" s="201"/>
      <c r="E22" s="99">
        <v>22.05</v>
      </c>
      <c r="F22" s="99">
        <f t="shared" ref="F22" si="8">E22*1.1</f>
        <v>24.255000000000003</v>
      </c>
      <c r="G22" s="99">
        <f t="shared" ref="G22" si="9">F22*1.1</f>
        <v>26.680500000000006</v>
      </c>
    </row>
    <row r="23" spans="1:8" x14ac:dyDescent="0.2">
      <c r="A23" s="202" t="s">
        <v>238</v>
      </c>
      <c r="B23" s="20"/>
      <c r="C23" s="20"/>
      <c r="D23" s="20"/>
      <c r="E23" s="99">
        <v>22.75</v>
      </c>
      <c r="F23" s="99">
        <f t="shared" ref="F23" si="10">E23*1.1</f>
        <v>25.025000000000002</v>
      </c>
      <c r="G23" s="99">
        <f t="shared" ref="G23" si="11">F23*1.1</f>
        <v>27.527500000000003</v>
      </c>
      <c r="H23" s="6"/>
    </row>
    <row r="24" spans="1:8" ht="14.25" customHeight="1" x14ac:dyDescent="0.2">
      <c r="A24" s="202" t="s">
        <v>228</v>
      </c>
      <c r="B24" s="20"/>
      <c r="C24" s="20"/>
      <c r="D24" s="20"/>
      <c r="E24" s="99">
        <v>17.64</v>
      </c>
      <c r="F24" s="99">
        <f t="shared" ref="F24" si="12">E24*1.1</f>
        <v>19.404000000000003</v>
      </c>
      <c r="G24" s="99">
        <f t="shared" ref="G24" si="13">F24*1.1</f>
        <v>21.344400000000004</v>
      </c>
      <c r="H24" s="6"/>
    </row>
    <row r="25" spans="1:8" ht="15" customHeight="1" x14ac:dyDescent="0.2">
      <c r="A25" s="325" t="s">
        <v>231</v>
      </c>
      <c r="B25" s="325"/>
      <c r="C25" s="325"/>
      <c r="D25" s="325"/>
      <c r="E25" s="325"/>
      <c r="F25" s="325"/>
      <c r="G25" s="325"/>
    </row>
    <row r="26" spans="1:8" ht="14.25" customHeight="1" x14ac:dyDescent="0.2">
      <c r="A26" s="29" t="s">
        <v>233</v>
      </c>
      <c r="B26" s="29"/>
      <c r="C26" s="29"/>
      <c r="D26" s="29"/>
      <c r="E26" s="99">
        <v>16.64</v>
      </c>
      <c r="F26" s="99">
        <f t="shared" ref="F26:F31" si="14">E26*1.1</f>
        <v>18.304000000000002</v>
      </c>
      <c r="G26" s="99">
        <f t="shared" ref="G26:G31" si="15">F26*1.05</f>
        <v>19.219200000000004</v>
      </c>
      <c r="H26" s="30"/>
    </row>
    <row r="27" spans="1:8" x14ac:dyDescent="0.2">
      <c r="A27" s="29" t="s">
        <v>234</v>
      </c>
      <c r="B27" s="29"/>
      <c r="C27" s="29"/>
      <c r="D27" s="29"/>
      <c r="E27" s="99">
        <v>17.989999999999998</v>
      </c>
      <c r="F27" s="99">
        <f t="shared" si="14"/>
        <v>19.789000000000001</v>
      </c>
      <c r="G27" s="99">
        <f t="shared" si="15"/>
        <v>20.778450000000003</v>
      </c>
    </row>
    <row r="28" spans="1:8" x14ac:dyDescent="0.2">
      <c r="A28" s="202" t="s">
        <v>77</v>
      </c>
      <c r="B28" s="20"/>
      <c r="C28" s="20"/>
      <c r="D28" s="20"/>
      <c r="E28" s="99">
        <v>14.86</v>
      </c>
      <c r="F28" s="99">
        <f>E28*1.15</f>
        <v>17.088999999999999</v>
      </c>
      <c r="G28" s="99">
        <f t="shared" si="15"/>
        <v>17.943449999999999</v>
      </c>
    </row>
    <row r="29" spans="1:8" x14ac:dyDescent="0.2">
      <c r="A29" s="202" t="s">
        <v>164</v>
      </c>
      <c r="B29" s="20"/>
      <c r="C29" s="20"/>
      <c r="D29" s="20"/>
      <c r="E29" s="99">
        <v>15.57</v>
      </c>
      <c r="F29" s="213">
        <f>E29*1.2</f>
        <v>18.684000000000001</v>
      </c>
      <c r="G29" s="99">
        <f t="shared" si="15"/>
        <v>19.618200000000002</v>
      </c>
    </row>
    <row r="30" spans="1:8" x14ac:dyDescent="0.2">
      <c r="A30" s="202" t="s">
        <v>78</v>
      </c>
      <c r="B30" s="20"/>
      <c r="C30" s="20"/>
      <c r="D30" s="20"/>
      <c r="E30" s="99">
        <v>18.399999999999999</v>
      </c>
      <c r="F30" s="99">
        <f t="shared" si="14"/>
        <v>20.239999999999998</v>
      </c>
      <c r="G30" s="99">
        <f t="shared" si="15"/>
        <v>21.251999999999999</v>
      </c>
    </row>
    <row r="31" spans="1:8" ht="14.25" customHeight="1" x14ac:dyDescent="0.2">
      <c r="A31" s="202" t="s">
        <v>165</v>
      </c>
      <c r="B31" s="20"/>
      <c r="C31" s="20"/>
      <c r="D31" s="20"/>
      <c r="E31" s="99">
        <v>21.24</v>
      </c>
      <c r="F31" s="99">
        <f t="shared" si="14"/>
        <v>23.364000000000001</v>
      </c>
      <c r="G31" s="99">
        <f t="shared" si="15"/>
        <v>24.532200000000003</v>
      </c>
    </row>
    <row r="32" spans="1:8" x14ac:dyDescent="0.2">
      <c r="A32" s="314" t="s">
        <v>201</v>
      </c>
      <c r="B32" s="314"/>
      <c r="C32" s="314"/>
      <c r="D32" s="314"/>
      <c r="E32" s="314"/>
      <c r="F32" s="314"/>
      <c r="G32" s="314"/>
    </row>
    <row r="33" spans="1:7" x14ac:dyDescent="0.2">
      <c r="A33" s="26" t="s">
        <v>90</v>
      </c>
      <c r="B33" s="20" t="s">
        <v>211</v>
      </c>
      <c r="C33" s="20"/>
      <c r="D33" s="20"/>
      <c r="E33" s="99">
        <v>12.62</v>
      </c>
      <c r="F33" s="99">
        <f>E33*1.06</f>
        <v>13.3772</v>
      </c>
      <c r="G33" s="99">
        <f>F33*1.1</f>
        <v>14.714920000000001</v>
      </c>
    </row>
    <row r="34" spans="1:7" x14ac:dyDescent="0.2">
      <c r="A34" s="26" t="s">
        <v>91</v>
      </c>
      <c r="B34" s="20" t="s">
        <v>211</v>
      </c>
      <c r="C34" s="20"/>
      <c r="D34" s="20"/>
      <c r="E34" s="99">
        <v>15.53</v>
      </c>
      <c r="F34" s="99">
        <f>E34*1.06</f>
        <v>16.4618</v>
      </c>
      <c r="G34" s="99">
        <f t="shared" ref="G34" si="16">F34*1.1</f>
        <v>18.107980000000001</v>
      </c>
    </row>
    <row r="35" spans="1:7" x14ac:dyDescent="0.2">
      <c r="A35" s="26" t="s">
        <v>92</v>
      </c>
      <c r="B35" s="20" t="s">
        <v>211</v>
      </c>
      <c r="C35" s="20"/>
      <c r="D35" s="20"/>
      <c r="E35" s="99">
        <v>17.64</v>
      </c>
      <c r="F35" s="99">
        <f t="shared" ref="F35" si="17">E35*1.1</f>
        <v>19.404000000000003</v>
      </c>
      <c r="G35" s="99">
        <f t="shared" ref="G35" si="18">F35*1.1</f>
        <v>21.344400000000004</v>
      </c>
    </row>
    <row r="36" spans="1:7" x14ac:dyDescent="0.2">
      <c r="A36" s="26" t="s">
        <v>93</v>
      </c>
      <c r="B36" s="20"/>
      <c r="C36" s="20"/>
      <c r="D36" s="20"/>
      <c r="E36" s="99">
        <v>18.989999999999998</v>
      </c>
      <c r="F36" s="99">
        <f t="shared" ref="F36" si="19">E36*1.1</f>
        <v>20.888999999999999</v>
      </c>
      <c r="G36" s="99">
        <f t="shared" ref="G36" si="20">F36*1.1</f>
        <v>22.977900000000002</v>
      </c>
    </row>
    <row r="37" spans="1:7" x14ac:dyDescent="0.2">
      <c r="A37" s="26" t="s">
        <v>81</v>
      </c>
      <c r="B37" s="20"/>
      <c r="C37" s="20"/>
      <c r="D37" s="20"/>
      <c r="E37" s="99">
        <v>16.28</v>
      </c>
      <c r="F37" s="99">
        <f t="shared" ref="F37" si="21">E37*1.1</f>
        <v>17.908000000000001</v>
      </c>
      <c r="G37" s="99">
        <f t="shared" ref="G37" si="22">F37*1.1</f>
        <v>19.698800000000002</v>
      </c>
    </row>
    <row r="38" spans="1:7" x14ac:dyDescent="0.2">
      <c r="A38" s="26" t="s">
        <v>82</v>
      </c>
      <c r="B38" s="20"/>
      <c r="C38" s="20"/>
      <c r="D38" s="20"/>
      <c r="E38" s="99">
        <v>16.28</v>
      </c>
      <c r="F38" s="99">
        <f t="shared" ref="F38" si="23">E38*1.1</f>
        <v>17.908000000000001</v>
      </c>
      <c r="G38" s="99">
        <f t="shared" ref="G38" si="24">F38*1.1</f>
        <v>19.698800000000002</v>
      </c>
    </row>
    <row r="39" spans="1:7" x14ac:dyDescent="0.2">
      <c r="A39" s="26" t="s">
        <v>83</v>
      </c>
      <c r="B39" s="20"/>
      <c r="C39" s="20"/>
      <c r="D39" s="20"/>
      <c r="E39" s="99">
        <v>16.28</v>
      </c>
      <c r="F39" s="99">
        <f t="shared" ref="F39" si="25">E39*1.1</f>
        <v>17.908000000000001</v>
      </c>
      <c r="G39" s="99">
        <f t="shared" ref="G39" si="26">F39*1.1</f>
        <v>19.698800000000002</v>
      </c>
    </row>
    <row r="40" spans="1:7" x14ac:dyDescent="0.2">
      <c r="A40" s="26" t="s">
        <v>84</v>
      </c>
      <c r="B40" s="20"/>
      <c r="C40" s="20"/>
      <c r="D40" s="20"/>
      <c r="E40" s="99">
        <v>15.53</v>
      </c>
      <c r="F40" s="99">
        <f>E40*1.06</f>
        <v>16.4618</v>
      </c>
      <c r="G40" s="99">
        <f t="shared" ref="G40" si="27">F40*1.1</f>
        <v>18.107980000000001</v>
      </c>
    </row>
    <row r="41" spans="1:7" x14ac:dyDescent="0.2">
      <c r="A41" s="26" t="s">
        <v>85</v>
      </c>
      <c r="B41" s="20" t="s">
        <v>79</v>
      </c>
      <c r="C41" s="20"/>
      <c r="D41" s="20"/>
      <c r="E41" s="23"/>
      <c r="F41" s="23"/>
      <c r="G41" s="23"/>
    </row>
    <row r="42" spans="1:7" x14ac:dyDescent="0.2">
      <c r="A42" s="26" t="s">
        <v>86</v>
      </c>
      <c r="B42" s="20" t="s">
        <v>79</v>
      </c>
      <c r="C42" s="20"/>
      <c r="D42" s="20"/>
      <c r="E42" s="23"/>
      <c r="F42" s="23"/>
      <c r="G42" s="23"/>
    </row>
    <row r="43" spans="1:7" ht="14.25" customHeight="1" x14ac:dyDescent="0.2">
      <c r="A43" s="26" t="s">
        <v>86</v>
      </c>
      <c r="B43" s="20" t="s">
        <v>80</v>
      </c>
      <c r="C43" s="20"/>
      <c r="D43" s="20"/>
      <c r="E43" s="23"/>
      <c r="F43" s="23"/>
      <c r="G43" s="23"/>
    </row>
    <row r="44" spans="1:7" x14ac:dyDescent="0.2">
      <c r="A44" s="26" t="s">
        <v>166</v>
      </c>
      <c r="B44" s="20"/>
      <c r="C44" s="20"/>
      <c r="D44" s="20"/>
      <c r="E44" s="311">
        <v>22</v>
      </c>
      <c r="F44" s="312"/>
      <c r="G44" s="313"/>
    </row>
    <row r="45" spans="1:7" x14ac:dyDescent="0.2">
      <c r="A45" s="26" t="s">
        <v>87</v>
      </c>
      <c r="B45" s="20"/>
      <c r="C45" s="20"/>
      <c r="D45" s="20"/>
      <c r="E45" s="315">
        <v>38</v>
      </c>
      <c r="F45" s="316"/>
      <c r="G45" s="317"/>
    </row>
    <row r="46" spans="1:7" x14ac:dyDescent="0.2">
      <c r="A46" s="26" t="s">
        <v>88</v>
      </c>
      <c r="B46" s="20"/>
      <c r="C46" s="20"/>
      <c r="D46" s="20"/>
      <c r="E46" s="315">
        <v>36</v>
      </c>
      <c r="F46" s="316"/>
      <c r="G46" s="317"/>
    </row>
    <row r="47" spans="1:7" x14ac:dyDescent="0.2">
      <c r="A47" s="26" t="s">
        <v>222</v>
      </c>
      <c r="B47" s="20"/>
      <c r="C47" s="20"/>
      <c r="D47" s="20"/>
      <c r="E47" s="99">
        <v>22.1</v>
      </c>
      <c r="F47" s="99">
        <f t="shared" ref="F47:G49" si="28">E47*1.1</f>
        <v>24.310000000000002</v>
      </c>
      <c r="G47" s="99">
        <f t="shared" si="28"/>
        <v>26.741000000000003</v>
      </c>
    </row>
    <row r="48" spans="1:7" x14ac:dyDescent="0.2">
      <c r="A48" s="26" t="s">
        <v>167</v>
      </c>
      <c r="B48" s="20"/>
      <c r="C48" s="20"/>
      <c r="D48" s="20"/>
      <c r="E48" s="99">
        <v>18.18</v>
      </c>
      <c r="F48" s="99">
        <f t="shared" si="28"/>
        <v>19.998000000000001</v>
      </c>
      <c r="G48" s="99">
        <f t="shared" si="28"/>
        <v>21.997800000000002</v>
      </c>
    </row>
    <row r="49" spans="1:7" x14ac:dyDescent="0.2">
      <c r="A49" s="26" t="s">
        <v>168</v>
      </c>
      <c r="B49" s="20"/>
      <c r="C49" s="20"/>
      <c r="D49" s="20"/>
      <c r="E49" s="99">
        <v>16.88</v>
      </c>
      <c r="F49" s="99">
        <f t="shared" si="28"/>
        <v>18.568000000000001</v>
      </c>
      <c r="G49" s="99">
        <f t="shared" si="28"/>
        <v>20.424800000000005</v>
      </c>
    </row>
    <row r="50" spans="1:7" x14ac:dyDescent="0.2">
      <c r="A50" s="26" t="s">
        <v>169</v>
      </c>
      <c r="B50" s="20"/>
      <c r="C50" s="20"/>
      <c r="D50" s="20"/>
      <c r="E50" s="315">
        <v>421</v>
      </c>
      <c r="F50" s="316"/>
      <c r="G50" s="317"/>
    </row>
    <row r="51" spans="1:7" x14ac:dyDescent="0.2">
      <c r="A51" s="26" t="s">
        <v>170</v>
      </c>
      <c r="B51" s="20"/>
      <c r="C51" s="20"/>
      <c r="D51" s="20"/>
      <c r="E51" s="315">
        <v>176</v>
      </c>
      <c r="F51" s="316"/>
      <c r="G51" s="317"/>
    </row>
    <row r="52" spans="1:7" x14ac:dyDescent="0.2">
      <c r="A52" s="26" t="s">
        <v>171</v>
      </c>
      <c r="B52" s="20"/>
      <c r="C52" s="20"/>
      <c r="D52" s="20"/>
      <c r="E52" s="315">
        <v>364</v>
      </c>
      <c r="F52" s="316"/>
      <c r="G52" s="317"/>
    </row>
    <row r="53" spans="1:7" x14ac:dyDescent="0.2">
      <c r="A53" s="287" t="s">
        <v>174</v>
      </c>
      <c r="B53" s="287"/>
      <c r="C53" s="287"/>
      <c r="D53" s="287"/>
      <c r="E53" s="287"/>
      <c r="F53" s="287"/>
      <c r="G53" s="287"/>
    </row>
    <row r="54" spans="1:7" ht="21" x14ac:dyDescent="0.2">
      <c r="A54" s="18"/>
      <c r="B54" s="18" t="s">
        <v>185</v>
      </c>
      <c r="C54" s="18" t="s">
        <v>215</v>
      </c>
      <c r="D54" s="18" t="s">
        <v>217</v>
      </c>
      <c r="E54" s="18"/>
      <c r="F54" s="18"/>
      <c r="G54" s="18"/>
    </row>
    <row r="55" spans="1:7" x14ac:dyDescent="0.2">
      <c r="A55" s="19" t="s">
        <v>214</v>
      </c>
      <c r="B55" s="20" t="s">
        <v>213</v>
      </c>
      <c r="C55" s="20" t="s">
        <v>216</v>
      </c>
      <c r="D55" s="20" t="s">
        <v>218</v>
      </c>
      <c r="E55" s="99">
        <v>16.87</v>
      </c>
      <c r="F55" s="99">
        <f>E55*1.2</f>
        <v>20.244</v>
      </c>
      <c r="G55" s="99">
        <f t="shared" ref="G55" si="29">F55*1.1</f>
        <v>22.268400000000003</v>
      </c>
    </row>
    <row r="56" spans="1:7" x14ac:dyDescent="0.2">
      <c r="A56" s="19" t="s">
        <v>212</v>
      </c>
      <c r="B56" s="20" t="s">
        <v>213</v>
      </c>
      <c r="C56" s="20" t="s">
        <v>219</v>
      </c>
      <c r="D56" s="20"/>
      <c r="E56" s="99">
        <v>16.87</v>
      </c>
      <c r="F56" s="99">
        <f>E56*1.2</f>
        <v>20.244</v>
      </c>
      <c r="G56" s="99">
        <f>F56*1.1</f>
        <v>22.268400000000003</v>
      </c>
    </row>
    <row r="57" spans="1:7" x14ac:dyDescent="0.2">
      <c r="A57" s="19" t="s">
        <v>864</v>
      </c>
      <c r="B57" s="210" t="s">
        <v>213</v>
      </c>
      <c r="C57" s="210"/>
      <c r="D57" s="210"/>
      <c r="E57" s="99">
        <v>19.47</v>
      </c>
      <c r="F57" s="99">
        <f>E57*1.2</f>
        <v>23.363999999999997</v>
      </c>
      <c r="G57" s="99">
        <v>25.57</v>
      </c>
    </row>
    <row r="58" spans="1:7" x14ac:dyDescent="0.2">
      <c r="A58" s="19" t="s">
        <v>865</v>
      </c>
      <c r="B58" s="210" t="s">
        <v>213</v>
      </c>
      <c r="C58" s="210"/>
      <c r="D58" s="210"/>
      <c r="E58" s="99">
        <v>27.25</v>
      </c>
      <c r="F58" s="99">
        <v>28.55</v>
      </c>
      <c r="G58" s="99">
        <v>31.41</v>
      </c>
    </row>
    <row r="59" spans="1:7" x14ac:dyDescent="0.2">
      <c r="A59" s="19" t="s">
        <v>172</v>
      </c>
      <c r="B59" s="20" t="s">
        <v>213</v>
      </c>
      <c r="C59" s="20" t="s">
        <v>219</v>
      </c>
      <c r="D59" s="20"/>
      <c r="E59" s="99">
        <v>21.35</v>
      </c>
      <c r="F59" s="99">
        <f>E59*1.2</f>
        <v>25.62</v>
      </c>
      <c r="G59" s="99">
        <f t="shared" ref="G59" si="30">F59*1.1</f>
        <v>28.182000000000002</v>
      </c>
    </row>
    <row r="60" spans="1:7" x14ac:dyDescent="0.2">
      <c r="A60" s="287" t="s">
        <v>173</v>
      </c>
      <c r="B60" s="287"/>
      <c r="C60" s="287"/>
      <c r="D60" s="287"/>
      <c r="E60" s="287"/>
      <c r="F60" s="287"/>
      <c r="G60" s="287"/>
    </row>
    <row r="61" spans="1:7" x14ac:dyDescent="0.2">
      <c r="A61" s="19" t="s">
        <v>440</v>
      </c>
      <c r="B61" s="20" t="s">
        <v>223</v>
      </c>
      <c r="C61" s="20"/>
      <c r="D61" s="20"/>
      <c r="E61" s="25"/>
      <c r="F61" s="25"/>
      <c r="G61" s="25"/>
    </row>
    <row r="62" spans="1:7" x14ac:dyDescent="0.2">
      <c r="A62" s="19" t="s">
        <v>441</v>
      </c>
      <c r="B62" s="20" t="s">
        <v>223</v>
      </c>
      <c r="C62" s="20"/>
      <c r="D62" s="20"/>
      <c r="E62" s="25"/>
      <c r="F62" s="25"/>
      <c r="G62" s="25"/>
    </row>
    <row r="63" spans="1:7" x14ac:dyDescent="0.2">
      <c r="A63" s="19" t="s">
        <v>442</v>
      </c>
      <c r="B63" s="20" t="s">
        <v>223</v>
      </c>
      <c r="C63" s="20"/>
      <c r="D63" s="20"/>
      <c r="E63" s="25"/>
      <c r="F63" s="25"/>
      <c r="G63" s="25"/>
    </row>
    <row r="64" spans="1:7" x14ac:dyDescent="0.2">
      <c r="A64" s="19" t="s">
        <v>792</v>
      </c>
      <c r="B64" s="20" t="s">
        <v>223</v>
      </c>
      <c r="C64" s="20"/>
      <c r="D64" s="20"/>
      <c r="E64" s="25"/>
      <c r="F64" s="25"/>
      <c r="G64" s="25"/>
    </row>
    <row r="65" spans="1:7" x14ac:dyDescent="0.2">
      <c r="A65" s="19" t="s">
        <v>790</v>
      </c>
      <c r="B65" s="20" t="s">
        <v>223</v>
      </c>
      <c r="C65" s="20"/>
      <c r="D65" s="20"/>
      <c r="E65" s="25"/>
      <c r="F65" s="25"/>
      <c r="G65" s="25"/>
    </row>
    <row r="66" spans="1:7" x14ac:dyDescent="0.2">
      <c r="A66" s="19" t="s">
        <v>791</v>
      </c>
      <c r="B66" s="20" t="s">
        <v>223</v>
      </c>
      <c r="C66" s="20"/>
      <c r="D66" s="20"/>
      <c r="E66" s="25"/>
      <c r="F66" s="25"/>
      <c r="G66" s="25"/>
    </row>
    <row r="67" spans="1:7" x14ac:dyDescent="0.2">
      <c r="A67" s="287" t="s">
        <v>175</v>
      </c>
      <c r="B67" s="287"/>
      <c r="C67" s="287"/>
      <c r="D67" s="287"/>
      <c r="E67" s="287"/>
      <c r="F67" s="287"/>
      <c r="G67" s="287"/>
    </row>
    <row r="68" spans="1:7" x14ac:dyDescent="0.2">
      <c r="A68" s="20" t="s">
        <v>160</v>
      </c>
      <c r="B68" s="20" t="s">
        <v>185</v>
      </c>
      <c r="C68" s="20"/>
      <c r="D68" s="20"/>
      <c r="E68" s="20"/>
      <c r="F68" s="20"/>
      <c r="G68" s="20"/>
    </row>
    <row r="69" spans="1:7" ht="28.5" customHeight="1" x14ac:dyDescent="0.2">
      <c r="A69" s="321" t="s">
        <v>193</v>
      </c>
      <c r="B69" s="2" t="s">
        <v>186</v>
      </c>
      <c r="C69" s="2"/>
      <c r="D69" s="5"/>
      <c r="E69" s="5"/>
      <c r="F69" s="5"/>
      <c r="G69" s="5"/>
    </row>
    <row r="70" spans="1:7" ht="12.75" customHeight="1" x14ac:dyDescent="0.2">
      <c r="A70" s="322"/>
      <c r="B70" s="2" t="s">
        <v>187</v>
      </c>
      <c r="C70" s="2"/>
      <c r="D70" s="5"/>
      <c r="E70" s="5"/>
      <c r="F70" s="5"/>
      <c r="G70" s="5"/>
    </row>
    <row r="71" spans="1:7" ht="12.75" customHeight="1" x14ac:dyDescent="0.2">
      <c r="A71" s="322"/>
      <c r="B71" s="2" t="s">
        <v>188</v>
      </c>
      <c r="C71" s="2"/>
      <c r="D71" s="5"/>
      <c r="E71" s="5"/>
      <c r="F71" s="5"/>
      <c r="G71" s="5"/>
    </row>
    <row r="72" spans="1:7" ht="11.25" customHeight="1" x14ac:dyDescent="0.2">
      <c r="A72" s="322"/>
      <c r="B72" s="2" t="s">
        <v>190</v>
      </c>
      <c r="C72" s="2"/>
      <c r="D72" s="5"/>
      <c r="E72" s="99">
        <v>16.77</v>
      </c>
      <c r="F72" s="99">
        <f>E72*1.25</f>
        <v>20.962499999999999</v>
      </c>
      <c r="G72" s="99">
        <f>E72*1.5</f>
        <v>25.155000000000001</v>
      </c>
    </row>
    <row r="73" spans="1:7" ht="12" customHeight="1" x14ac:dyDescent="0.2">
      <c r="A73" s="322"/>
      <c r="B73" s="2" t="s">
        <v>191</v>
      </c>
      <c r="C73" s="2"/>
      <c r="D73" s="5"/>
      <c r="E73" s="99">
        <v>19.899999999999999</v>
      </c>
      <c r="F73" s="99">
        <f>E73*1.25</f>
        <v>24.875</v>
      </c>
      <c r="G73" s="99">
        <f>E73*1.5</f>
        <v>29.849999999999998</v>
      </c>
    </row>
    <row r="74" spans="1:7" ht="11.25" customHeight="1" x14ac:dyDescent="0.2">
      <c r="A74" s="322"/>
      <c r="B74" s="2" t="s">
        <v>192</v>
      </c>
      <c r="C74" s="2"/>
      <c r="D74" s="5"/>
      <c r="E74" s="5"/>
      <c r="F74" s="5"/>
      <c r="G74" s="5"/>
    </row>
    <row r="75" spans="1:7" ht="12.75" customHeight="1" x14ac:dyDescent="0.2">
      <c r="A75" s="322"/>
      <c r="B75" s="2" t="s">
        <v>189</v>
      </c>
      <c r="C75" s="2"/>
      <c r="D75" s="5"/>
      <c r="E75" s="5"/>
      <c r="F75" s="5"/>
      <c r="G75" s="5"/>
    </row>
    <row r="76" spans="1:7" ht="12.75" customHeight="1" x14ac:dyDescent="0.2">
      <c r="A76" s="21"/>
      <c r="B76" s="5"/>
      <c r="C76" s="5"/>
      <c r="D76" s="5"/>
      <c r="E76" s="5"/>
      <c r="F76" s="5"/>
      <c r="G76" s="5"/>
    </row>
    <row r="77" spans="1:7" x14ac:dyDescent="0.2">
      <c r="A77" s="22" t="s">
        <v>176</v>
      </c>
      <c r="B77" s="5"/>
      <c r="C77" s="5"/>
      <c r="D77" s="5"/>
      <c r="E77" s="5"/>
      <c r="F77" s="5"/>
      <c r="G77" s="5"/>
    </row>
    <row r="78" spans="1:7" x14ac:dyDescent="0.2">
      <c r="A78" s="22" t="s">
        <v>177</v>
      </c>
      <c r="B78" s="5"/>
      <c r="C78" s="5"/>
      <c r="D78" s="5"/>
      <c r="E78" s="5"/>
      <c r="F78" s="5"/>
      <c r="G78" s="5"/>
    </row>
    <row r="79" spans="1:7" x14ac:dyDescent="0.2">
      <c r="A79" s="22" t="s">
        <v>178</v>
      </c>
      <c r="B79" s="5"/>
      <c r="C79" s="5"/>
      <c r="D79" s="5"/>
      <c r="E79" s="5"/>
      <c r="F79" s="5"/>
      <c r="G79" s="5"/>
    </row>
    <row r="80" spans="1:7" x14ac:dyDescent="0.2">
      <c r="A80" s="22" t="s">
        <v>179</v>
      </c>
      <c r="B80" s="5"/>
      <c r="C80" s="5"/>
      <c r="D80" s="5"/>
      <c r="E80" s="5"/>
      <c r="F80" s="5"/>
      <c r="G80" s="5"/>
    </row>
    <row r="81" spans="1:7" x14ac:dyDescent="0.2">
      <c r="A81" s="22" t="s">
        <v>180</v>
      </c>
      <c r="B81" s="5"/>
      <c r="C81" s="5"/>
      <c r="D81" s="5"/>
      <c r="E81" s="5"/>
      <c r="F81" s="5"/>
      <c r="G81" s="5"/>
    </row>
    <row r="82" spans="1:7" x14ac:dyDescent="0.2">
      <c r="A82" s="287" t="s">
        <v>181</v>
      </c>
      <c r="B82" s="287"/>
      <c r="C82" s="287"/>
      <c r="D82" s="287"/>
      <c r="E82" s="287"/>
      <c r="F82" s="287"/>
      <c r="G82" s="287"/>
    </row>
    <row r="83" spans="1:7" x14ac:dyDescent="0.2">
      <c r="A83" s="19" t="s">
        <v>182</v>
      </c>
      <c r="B83" s="16"/>
      <c r="C83" s="16"/>
      <c r="D83" s="16"/>
      <c r="E83" s="318">
        <v>24</v>
      </c>
      <c r="F83" s="319"/>
      <c r="G83" s="320"/>
    </row>
    <row r="84" spans="1:7" x14ac:dyDescent="0.2">
      <c r="A84" s="19" t="s">
        <v>183</v>
      </c>
      <c r="B84" s="16"/>
      <c r="C84" s="16"/>
      <c r="D84" s="16"/>
      <c r="E84" s="318">
        <v>66</v>
      </c>
      <c r="F84" s="319"/>
      <c r="G84" s="320"/>
    </row>
    <row r="85" spans="1:7" x14ac:dyDescent="0.2">
      <c r="A85" s="19" t="s">
        <v>184</v>
      </c>
      <c r="B85" s="16"/>
      <c r="C85" s="16"/>
      <c r="D85" s="16"/>
      <c r="E85" s="318">
        <v>90</v>
      </c>
      <c r="F85" s="319"/>
      <c r="G85" s="320"/>
    </row>
    <row r="86" spans="1:7" x14ac:dyDescent="0.2">
      <c r="A86" s="19" t="s">
        <v>224</v>
      </c>
      <c r="B86" s="16"/>
      <c r="C86" s="16"/>
      <c r="D86" s="16"/>
      <c r="E86" s="323">
        <v>152</v>
      </c>
      <c r="F86" s="323"/>
      <c r="G86" s="323"/>
    </row>
    <row r="87" spans="1:7" x14ac:dyDescent="0.2">
      <c r="A87" s="19" t="s">
        <v>220</v>
      </c>
      <c r="B87" s="20"/>
      <c r="C87" s="20"/>
      <c r="D87" s="20"/>
      <c r="E87" s="99">
        <v>8.99</v>
      </c>
      <c r="F87" s="99">
        <f t="shared" ref="F87:F88" si="31">E87*1.1</f>
        <v>9.8890000000000011</v>
      </c>
      <c r="G87" s="99">
        <f t="shared" ref="G87:G88" si="32">F87*1.1</f>
        <v>10.877900000000002</v>
      </c>
    </row>
    <row r="88" spans="1:7" x14ac:dyDescent="0.2">
      <c r="A88" s="19" t="s">
        <v>221</v>
      </c>
      <c r="B88" s="20"/>
      <c r="C88" s="20"/>
      <c r="D88" s="20"/>
      <c r="E88" s="99">
        <v>10.87</v>
      </c>
      <c r="F88" s="99">
        <f t="shared" si="31"/>
        <v>11.957000000000001</v>
      </c>
      <c r="G88" s="99">
        <f t="shared" si="32"/>
        <v>13.152700000000001</v>
      </c>
    </row>
    <row r="90" spans="1:7" x14ac:dyDescent="0.2">
      <c r="A90" s="287" t="s">
        <v>825</v>
      </c>
      <c r="B90" s="287"/>
      <c r="C90" s="287"/>
      <c r="D90" s="287"/>
      <c r="E90" s="287"/>
      <c r="F90" s="287"/>
      <c r="G90" s="287"/>
    </row>
  </sheetData>
  <mergeCells count="28">
    <mergeCell ref="A4:G4"/>
    <mergeCell ref="A9:G9"/>
    <mergeCell ref="A13:G13"/>
    <mergeCell ref="A25:G25"/>
    <mergeCell ref="C10:C12"/>
    <mergeCell ref="D10:D12"/>
    <mergeCell ref="B5:B8"/>
    <mergeCell ref="D5:D8"/>
    <mergeCell ref="C5:C8"/>
    <mergeCell ref="B10:B12"/>
    <mergeCell ref="A21:G21"/>
    <mergeCell ref="E85:G85"/>
    <mergeCell ref="A82:G82"/>
    <mergeCell ref="A69:A75"/>
    <mergeCell ref="A90:G90"/>
    <mergeCell ref="E83:G83"/>
    <mergeCell ref="E86:G86"/>
    <mergeCell ref="E84:G84"/>
    <mergeCell ref="A67:G67"/>
    <mergeCell ref="A53:G53"/>
    <mergeCell ref="E44:G44"/>
    <mergeCell ref="A60:G60"/>
    <mergeCell ref="A32:G32"/>
    <mergeCell ref="E50:G50"/>
    <mergeCell ref="E52:G52"/>
    <mergeCell ref="E45:G45"/>
    <mergeCell ref="E46:G46"/>
    <mergeCell ref="E51:G51"/>
  </mergeCells>
  <phoneticPr fontId="25" type="noConversion"/>
  <pageMargins left="0.25" right="0.25" top="0.49" bottom="0.52" header="0.3" footer="0.3"/>
  <pageSetup paperSize="9" orientation="portrait" horizontalDpi="0" verticalDpi="0" r:id="rId1"/>
  <headerFooter>
    <oddFooter>&amp;Cстр.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K158"/>
  <sheetViews>
    <sheetView view="pageBreakPreview" topLeftCell="A10" zoomScaleNormal="100" zoomScaleSheetLayoutView="100" workbookViewId="0">
      <selection activeCell="A17" sqref="A17:A18"/>
    </sheetView>
  </sheetViews>
  <sheetFormatPr defaultRowHeight="14.25" x14ac:dyDescent="0.2"/>
  <cols>
    <col min="1" max="1" width="17.59765625" customWidth="1"/>
    <col min="2" max="2" width="4.8984375" customWidth="1"/>
    <col min="3" max="3" width="5.09765625" customWidth="1"/>
    <col min="4" max="5" width="4.8984375" customWidth="1"/>
    <col min="6" max="6" width="11.8984375" customWidth="1"/>
    <col min="7" max="7" width="4.19921875" customWidth="1"/>
    <col min="8" max="8" width="6.59765625" customWidth="1"/>
    <col min="9" max="9" width="6.09765625" customWidth="1"/>
    <col min="10" max="10" width="6.19921875" customWidth="1"/>
    <col min="11" max="11" width="6.09765625" customWidth="1"/>
  </cols>
  <sheetData>
    <row r="1" spans="1:11" ht="51.75" customHeight="1" x14ac:dyDescent="0.2"/>
    <row r="2" spans="1:11" ht="16.5" customHeight="1" x14ac:dyDescent="0.2">
      <c r="A2" s="343" t="s">
        <v>293</v>
      </c>
      <c r="B2" s="348" t="s">
        <v>290</v>
      </c>
      <c r="C2" s="348"/>
      <c r="D2" s="348"/>
      <c r="E2" s="348"/>
      <c r="F2" s="348"/>
      <c r="G2" s="337" t="s">
        <v>778</v>
      </c>
      <c r="H2" s="338"/>
      <c r="I2" s="343" t="s">
        <v>239</v>
      </c>
      <c r="J2" s="343" t="s">
        <v>54</v>
      </c>
      <c r="K2" s="343" t="s">
        <v>240</v>
      </c>
    </row>
    <row r="3" spans="1:11" ht="45" customHeight="1" x14ac:dyDescent="0.2">
      <c r="A3" s="344"/>
      <c r="B3" s="35" t="s">
        <v>291</v>
      </c>
      <c r="C3" s="35" t="s">
        <v>298</v>
      </c>
      <c r="D3" s="35" t="s">
        <v>307</v>
      </c>
      <c r="E3" s="35" t="s">
        <v>299</v>
      </c>
      <c r="F3" s="35" t="s">
        <v>292</v>
      </c>
      <c r="G3" s="339"/>
      <c r="H3" s="340"/>
      <c r="I3" s="344"/>
      <c r="J3" s="344"/>
      <c r="K3" s="344"/>
    </row>
    <row r="4" spans="1:11" ht="20.100000000000001" customHeight="1" x14ac:dyDescent="0.2">
      <c r="A4" s="356" t="s">
        <v>256</v>
      </c>
      <c r="B4" s="356"/>
      <c r="C4" s="356"/>
      <c r="D4" s="356"/>
      <c r="E4" s="356"/>
      <c r="F4" s="356"/>
      <c r="G4" s="356"/>
      <c r="H4" s="356"/>
      <c r="I4" s="356"/>
      <c r="J4" s="356"/>
      <c r="K4" s="356"/>
    </row>
    <row r="5" spans="1:11" ht="20.100000000000001" customHeight="1" x14ac:dyDescent="0.2">
      <c r="A5" s="39" t="s">
        <v>289</v>
      </c>
      <c r="B5" s="32" t="s">
        <v>295</v>
      </c>
      <c r="C5" s="37">
        <v>2</v>
      </c>
      <c r="D5" s="37">
        <v>2</v>
      </c>
      <c r="E5" s="37">
        <v>3</v>
      </c>
      <c r="F5" s="32" t="s">
        <v>300</v>
      </c>
      <c r="G5" s="341" t="s">
        <v>784</v>
      </c>
      <c r="H5" s="342"/>
      <c r="I5" s="166">
        <v>1049.75</v>
      </c>
      <c r="J5" s="166">
        <f>I5*1.05</f>
        <v>1102.2375</v>
      </c>
      <c r="K5" s="166">
        <f>I5*1.1</f>
        <v>1154.7250000000001</v>
      </c>
    </row>
    <row r="6" spans="1:11" ht="20.100000000000001" customHeight="1" x14ac:dyDescent="0.2">
      <c r="A6" s="39" t="s">
        <v>242</v>
      </c>
      <c r="B6" s="32" t="s">
        <v>295</v>
      </c>
      <c r="C6" s="37">
        <v>2</v>
      </c>
      <c r="D6" s="37">
        <v>2</v>
      </c>
      <c r="E6" s="37">
        <v>3</v>
      </c>
      <c r="F6" s="32" t="s">
        <v>300</v>
      </c>
      <c r="G6" s="341" t="s">
        <v>784</v>
      </c>
      <c r="H6" s="342"/>
      <c r="I6" s="166">
        <v>676.8</v>
      </c>
      <c r="J6" s="166">
        <f t="shared" ref="J6:J12" si="0">I6*1.05</f>
        <v>710.64</v>
      </c>
      <c r="K6" s="166">
        <f>I6*1.1</f>
        <v>744.48</v>
      </c>
    </row>
    <row r="7" spans="1:11" ht="20.100000000000001" customHeight="1" x14ac:dyDescent="0.2">
      <c r="A7" s="39" t="s">
        <v>243</v>
      </c>
      <c r="B7" s="32" t="s">
        <v>295</v>
      </c>
      <c r="C7" s="37">
        <v>2</v>
      </c>
      <c r="D7" s="37">
        <v>2</v>
      </c>
      <c r="E7" s="37">
        <v>3</v>
      </c>
      <c r="F7" s="32" t="s">
        <v>300</v>
      </c>
      <c r="G7" s="341" t="s">
        <v>784</v>
      </c>
      <c r="H7" s="342"/>
      <c r="I7" s="166">
        <v>923.9</v>
      </c>
      <c r="J7" s="166">
        <f t="shared" si="0"/>
        <v>970.09500000000003</v>
      </c>
      <c r="K7" s="166">
        <f t="shared" ref="K7:K11" si="1">I7*1.1</f>
        <v>1016.2900000000001</v>
      </c>
    </row>
    <row r="8" spans="1:11" ht="20.100000000000001" customHeight="1" x14ac:dyDescent="0.2">
      <c r="A8" s="39" t="s">
        <v>244</v>
      </c>
      <c r="B8" s="32" t="s">
        <v>295</v>
      </c>
      <c r="C8" s="37">
        <v>2</v>
      </c>
      <c r="D8" s="37">
        <v>2</v>
      </c>
      <c r="E8" s="37">
        <v>3</v>
      </c>
      <c r="F8" s="32" t="s">
        <v>300</v>
      </c>
      <c r="G8" s="341" t="s">
        <v>784</v>
      </c>
      <c r="H8" s="342"/>
      <c r="I8" s="166">
        <v>819.85</v>
      </c>
      <c r="J8" s="166">
        <f t="shared" si="0"/>
        <v>860.84250000000009</v>
      </c>
      <c r="K8" s="166">
        <f t="shared" si="1"/>
        <v>901.83500000000015</v>
      </c>
    </row>
    <row r="9" spans="1:11" ht="20.100000000000001" customHeight="1" x14ac:dyDescent="0.2">
      <c r="A9" s="39" t="s">
        <v>245</v>
      </c>
      <c r="B9" s="32" t="s">
        <v>295</v>
      </c>
      <c r="C9" s="37">
        <v>2</v>
      </c>
      <c r="D9" s="37">
        <v>2</v>
      </c>
      <c r="E9" s="37">
        <v>3</v>
      </c>
      <c r="F9" s="32" t="s">
        <v>300</v>
      </c>
      <c r="G9" s="341" t="s">
        <v>784</v>
      </c>
      <c r="H9" s="342"/>
      <c r="I9" s="166">
        <v>657.65</v>
      </c>
      <c r="J9" s="166">
        <f t="shared" si="0"/>
        <v>690.53250000000003</v>
      </c>
      <c r="K9" s="166">
        <f t="shared" si="1"/>
        <v>723.41500000000008</v>
      </c>
    </row>
    <row r="10" spans="1:11" ht="20.100000000000001" customHeight="1" x14ac:dyDescent="0.2">
      <c r="A10" s="39" t="s">
        <v>246</v>
      </c>
      <c r="B10" s="32" t="s">
        <v>295</v>
      </c>
      <c r="C10" s="37">
        <v>2</v>
      </c>
      <c r="D10" s="37">
        <v>2</v>
      </c>
      <c r="E10" s="37">
        <v>3</v>
      </c>
      <c r="F10" s="32" t="s">
        <v>300</v>
      </c>
      <c r="G10" s="341" t="s">
        <v>784</v>
      </c>
      <c r="H10" s="342"/>
      <c r="I10" s="166">
        <v>515.79999999999995</v>
      </c>
      <c r="J10" s="166">
        <f t="shared" si="0"/>
        <v>541.59</v>
      </c>
      <c r="K10" s="166">
        <f t="shared" si="1"/>
        <v>567.38</v>
      </c>
    </row>
    <row r="11" spans="1:11" ht="20.100000000000001" customHeight="1" x14ac:dyDescent="0.2">
      <c r="A11" s="39" t="s">
        <v>247</v>
      </c>
      <c r="B11" s="32" t="s">
        <v>295</v>
      </c>
      <c r="C11" s="37">
        <v>2</v>
      </c>
      <c r="D11" s="37">
        <v>2</v>
      </c>
      <c r="E11" s="37">
        <v>3</v>
      </c>
      <c r="F11" s="32" t="s">
        <v>300</v>
      </c>
      <c r="G11" s="341" t="s">
        <v>784</v>
      </c>
      <c r="H11" s="342"/>
      <c r="I11" s="166">
        <v>515.79999999999995</v>
      </c>
      <c r="J11" s="166">
        <f t="shared" si="0"/>
        <v>541.59</v>
      </c>
      <c r="K11" s="166">
        <f t="shared" si="1"/>
        <v>567.38</v>
      </c>
    </row>
    <row r="12" spans="1:11" ht="20.100000000000001" customHeight="1" x14ac:dyDescent="0.2">
      <c r="A12" s="84" t="s">
        <v>392</v>
      </c>
      <c r="B12" s="83" t="s">
        <v>295</v>
      </c>
      <c r="C12" s="37">
        <v>2</v>
      </c>
      <c r="D12" s="37">
        <v>2</v>
      </c>
      <c r="E12" s="37">
        <v>3</v>
      </c>
      <c r="F12" s="83" t="s">
        <v>301</v>
      </c>
      <c r="G12" s="341" t="s">
        <v>784</v>
      </c>
      <c r="H12" s="342"/>
      <c r="I12" s="166">
        <v>492.65</v>
      </c>
      <c r="J12" s="166">
        <f t="shared" si="0"/>
        <v>517.28250000000003</v>
      </c>
      <c r="K12" s="166">
        <f t="shared" ref="K12" si="2">I12*1.1</f>
        <v>541.91499999999996</v>
      </c>
    </row>
    <row r="13" spans="1:11" ht="20.100000000000001" customHeight="1" x14ac:dyDescent="0.2">
      <c r="A13" s="39" t="s">
        <v>248</v>
      </c>
      <c r="B13" s="32" t="s">
        <v>295</v>
      </c>
      <c r="C13" s="37">
        <v>2</v>
      </c>
      <c r="D13" s="37">
        <v>2</v>
      </c>
      <c r="E13" s="37">
        <v>3</v>
      </c>
      <c r="F13" s="32" t="s">
        <v>300</v>
      </c>
      <c r="G13" s="341" t="s">
        <v>784</v>
      </c>
      <c r="H13" s="342"/>
      <c r="I13" s="166">
        <v>449.65</v>
      </c>
      <c r="J13" s="166">
        <f>I13*1.05</f>
        <v>472.13249999999999</v>
      </c>
      <c r="K13" s="166">
        <f>I13*1.15</f>
        <v>517.09749999999997</v>
      </c>
    </row>
    <row r="14" spans="1:11" ht="20.100000000000001" customHeight="1" x14ac:dyDescent="0.2">
      <c r="A14" s="39" t="s">
        <v>249</v>
      </c>
      <c r="B14" s="32" t="s">
        <v>295</v>
      </c>
      <c r="C14" s="37">
        <v>2</v>
      </c>
      <c r="D14" s="37">
        <v>2</v>
      </c>
      <c r="E14" s="37">
        <v>3.5</v>
      </c>
      <c r="F14" s="32" t="s">
        <v>301</v>
      </c>
      <c r="G14" s="341" t="s">
        <v>784</v>
      </c>
      <c r="H14" s="342"/>
      <c r="I14" s="166">
        <v>286.95</v>
      </c>
      <c r="J14" s="166">
        <f>I14*1.1</f>
        <v>315.64500000000004</v>
      </c>
      <c r="K14" s="166">
        <f>I14*1.2</f>
        <v>344.34</v>
      </c>
    </row>
    <row r="15" spans="1:11" ht="20.100000000000001" customHeight="1" x14ac:dyDescent="0.2">
      <c r="A15" s="358" t="s">
        <v>255</v>
      </c>
      <c r="B15" s="358"/>
      <c r="C15" s="358"/>
      <c r="D15" s="358"/>
      <c r="E15" s="358"/>
      <c r="F15" s="358"/>
      <c r="G15" s="358"/>
      <c r="H15" s="358"/>
      <c r="I15" s="358"/>
      <c r="J15" s="358"/>
      <c r="K15" s="358"/>
    </row>
    <row r="16" spans="1:11" ht="20.100000000000001" customHeight="1" x14ac:dyDescent="0.2">
      <c r="A16" s="164" t="s">
        <v>294</v>
      </c>
      <c r="B16" s="32" t="s">
        <v>295</v>
      </c>
      <c r="C16" s="37">
        <v>2</v>
      </c>
      <c r="D16" s="37">
        <v>0.8</v>
      </c>
      <c r="E16" s="37">
        <v>2.8</v>
      </c>
      <c r="F16" s="32" t="s">
        <v>297</v>
      </c>
      <c r="G16" s="341" t="s">
        <v>783</v>
      </c>
      <c r="H16" s="342"/>
      <c r="I16" s="87">
        <v>363.7</v>
      </c>
      <c r="J16" s="87">
        <f t="shared" ref="J16:J24" si="3">I16*1.1</f>
        <v>400.07</v>
      </c>
      <c r="K16" s="87">
        <f t="shared" ref="K16:K24" si="4">I16*1.2</f>
        <v>436.44</v>
      </c>
    </row>
    <row r="17" spans="1:11" ht="20.100000000000001" customHeight="1" x14ac:dyDescent="0.2">
      <c r="A17" s="373" t="s">
        <v>853</v>
      </c>
      <c r="B17" s="349" t="s">
        <v>295</v>
      </c>
      <c r="C17" s="363">
        <v>2</v>
      </c>
      <c r="D17" s="363">
        <v>0.7</v>
      </c>
      <c r="E17" s="363">
        <v>2.9</v>
      </c>
      <c r="F17" s="349" t="s">
        <v>297</v>
      </c>
      <c r="G17" s="341" t="s">
        <v>783</v>
      </c>
      <c r="H17" s="342"/>
      <c r="I17" s="87">
        <v>357.45</v>
      </c>
      <c r="J17" s="87">
        <f t="shared" si="3"/>
        <v>393.19499999999999</v>
      </c>
      <c r="K17" s="87">
        <f t="shared" si="4"/>
        <v>428.94</v>
      </c>
    </row>
    <row r="18" spans="1:11" ht="20.100000000000001" customHeight="1" x14ac:dyDescent="0.2">
      <c r="A18" s="374"/>
      <c r="B18" s="355"/>
      <c r="C18" s="365"/>
      <c r="D18" s="365"/>
      <c r="E18" s="365"/>
      <c r="F18" s="355"/>
      <c r="G18" s="341" t="s">
        <v>782</v>
      </c>
      <c r="H18" s="342"/>
      <c r="I18" s="87">
        <v>341.25</v>
      </c>
      <c r="J18" s="87">
        <f t="shared" si="3"/>
        <v>375.37500000000006</v>
      </c>
      <c r="K18" s="87">
        <f t="shared" si="4"/>
        <v>409.5</v>
      </c>
    </row>
    <row r="19" spans="1:11" ht="20.100000000000001" customHeight="1" x14ac:dyDescent="0.2">
      <c r="A19" s="164" t="s">
        <v>250</v>
      </c>
      <c r="B19" s="32" t="s">
        <v>295</v>
      </c>
      <c r="C19" s="37">
        <v>2</v>
      </c>
      <c r="D19" s="37">
        <v>0.7</v>
      </c>
      <c r="E19" s="37">
        <v>2.9</v>
      </c>
      <c r="F19" s="32" t="s">
        <v>297</v>
      </c>
      <c r="G19" s="341" t="s">
        <v>783</v>
      </c>
      <c r="H19" s="342"/>
      <c r="I19" s="87">
        <v>375.9</v>
      </c>
      <c r="J19" s="87">
        <f t="shared" si="3"/>
        <v>413.49</v>
      </c>
      <c r="K19" s="87">
        <f t="shared" si="4"/>
        <v>451.08</v>
      </c>
    </row>
    <row r="20" spans="1:11" ht="20.100000000000001" customHeight="1" x14ac:dyDescent="0.2">
      <c r="A20" s="164" t="s">
        <v>260</v>
      </c>
      <c r="B20" s="32" t="s">
        <v>295</v>
      </c>
      <c r="C20" s="37">
        <v>2</v>
      </c>
      <c r="D20" s="37">
        <v>0.7</v>
      </c>
      <c r="E20" s="37">
        <v>2.9</v>
      </c>
      <c r="F20" s="32" t="s">
        <v>297</v>
      </c>
      <c r="G20" s="341" t="s">
        <v>783</v>
      </c>
      <c r="H20" s="342"/>
      <c r="I20" s="87">
        <v>422.9</v>
      </c>
      <c r="J20" s="87">
        <f t="shared" si="3"/>
        <v>465.19</v>
      </c>
      <c r="K20" s="87">
        <f t="shared" si="4"/>
        <v>507.47999999999996</v>
      </c>
    </row>
    <row r="21" spans="1:11" ht="20.100000000000001" customHeight="1" x14ac:dyDescent="0.2">
      <c r="A21" s="359" t="s">
        <v>394</v>
      </c>
      <c r="B21" s="349" t="s">
        <v>393</v>
      </c>
      <c r="C21" s="363">
        <v>2</v>
      </c>
      <c r="D21" s="363">
        <v>0.5</v>
      </c>
      <c r="E21" s="363">
        <v>2.85</v>
      </c>
      <c r="F21" s="349" t="s">
        <v>297</v>
      </c>
      <c r="G21" s="341" t="s">
        <v>223</v>
      </c>
      <c r="H21" s="342"/>
      <c r="I21" s="87">
        <v>321.5</v>
      </c>
      <c r="J21" s="87">
        <f t="shared" si="3"/>
        <v>353.65000000000003</v>
      </c>
      <c r="K21" s="87">
        <f t="shared" si="4"/>
        <v>385.8</v>
      </c>
    </row>
    <row r="22" spans="1:11" ht="20.100000000000001" customHeight="1" x14ac:dyDescent="0.2">
      <c r="A22" s="361"/>
      <c r="B22" s="355"/>
      <c r="C22" s="365"/>
      <c r="D22" s="365"/>
      <c r="E22" s="365"/>
      <c r="F22" s="350"/>
      <c r="G22" s="341" t="s">
        <v>854</v>
      </c>
      <c r="H22" s="342"/>
      <c r="I22" s="87">
        <v>336.5</v>
      </c>
      <c r="J22" s="87">
        <f t="shared" si="3"/>
        <v>370.15000000000003</v>
      </c>
      <c r="K22" s="87">
        <f t="shared" si="4"/>
        <v>403.8</v>
      </c>
    </row>
    <row r="23" spans="1:11" ht="20.100000000000001" customHeight="1" x14ac:dyDescent="0.2">
      <c r="A23" s="164" t="s">
        <v>396</v>
      </c>
      <c r="B23" s="83">
        <v>33</v>
      </c>
      <c r="C23" s="37">
        <v>3.3</v>
      </c>
      <c r="D23" s="37">
        <v>0.7</v>
      </c>
      <c r="E23" s="37">
        <v>3</v>
      </c>
      <c r="F23" s="88" t="s">
        <v>395</v>
      </c>
      <c r="G23" s="341" t="s">
        <v>223</v>
      </c>
      <c r="H23" s="342"/>
      <c r="I23" s="87">
        <v>376.7</v>
      </c>
      <c r="J23" s="87">
        <f t="shared" si="3"/>
        <v>414.37</v>
      </c>
      <c r="K23" s="87">
        <f t="shared" si="4"/>
        <v>452.03999999999996</v>
      </c>
    </row>
    <row r="24" spans="1:11" ht="20.100000000000001" customHeight="1" x14ac:dyDescent="0.2">
      <c r="A24" s="164" t="s">
        <v>296</v>
      </c>
      <c r="B24" s="32" t="s">
        <v>295</v>
      </c>
      <c r="C24" s="37">
        <v>2</v>
      </c>
      <c r="D24" s="37">
        <v>0.6</v>
      </c>
      <c r="E24" s="37">
        <v>3</v>
      </c>
      <c r="F24" s="32" t="s">
        <v>297</v>
      </c>
      <c r="G24" s="341" t="s">
        <v>223</v>
      </c>
      <c r="H24" s="342"/>
      <c r="I24" s="87">
        <v>333</v>
      </c>
      <c r="J24" s="87">
        <f t="shared" si="3"/>
        <v>366.3</v>
      </c>
      <c r="K24" s="87">
        <f t="shared" si="4"/>
        <v>399.59999999999997</v>
      </c>
    </row>
    <row r="25" spans="1:11" s="38" customFormat="1" ht="20.100000000000001" customHeight="1" x14ac:dyDescent="0.2">
      <c r="A25" s="356" t="s">
        <v>257</v>
      </c>
      <c r="B25" s="356"/>
      <c r="C25" s="356"/>
      <c r="D25" s="356"/>
      <c r="E25" s="356"/>
      <c r="F25" s="356"/>
      <c r="G25" s="356"/>
      <c r="H25" s="356"/>
      <c r="I25" s="356"/>
      <c r="J25" s="356"/>
      <c r="K25" s="356"/>
    </row>
    <row r="26" spans="1:11" ht="23.25" customHeight="1" x14ac:dyDescent="0.2">
      <c r="A26" s="39" t="s">
        <v>258</v>
      </c>
      <c r="B26" s="32" t="s">
        <v>295</v>
      </c>
      <c r="C26" s="37">
        <v>2</v>
      </c>
      <c r="D26" s="37">
        <v>2</v>
      </c>
      <c r="E26" s="37">
        <v>3</v>
      </c>
      <c r="F26" s="35" t="s">
        <v>317</v>
      </c>
      <c r="G26" s="341" t="s">
        <v>784</v>
      </c>
      <c r="H26" s="342"/>
      <c r="I26" s="87">
        <v>1057.8</v>
      </c>
      <c r="J26" s="87">
        <f>I26*1.05</f>
        <v>1110.69</v>
      </c>
      <c r="K26" s="87">
        <f>I26*1.1</f>
        <v>1163.5800000000002</v>
      </c>
    </row>
    <row r="27" spans="1:11" ht="24.75" customHeight="1" x14ac:dyDescent="0.2">
      <c r="A27" s="39" t="s">
        <v>259</v>
      </c>
      <c r="B27" s="32" t="s">
        <v>295</v>
      </c>
      <c r="C27" s="37">
        <v>2</v>
      </c>
      <c r="D27" s="37">
        <v>2</v>
      </c>
      <c r="E27" s="37">
        <v>3</v>
      </c>
      <c r="F27" s="35" t="s">
        <v>318</v>
      </c>
      <c r="G27" s="341" t="s">
        <v>784</v>
      </c>
      <c r="H27" s="342"/>
      <c r="I27" s="87">
        <v>414.6</v>
      </c>
      <c r="J27" s="87">
        <f>I27*1.1</f>
        <v>456.06000000000006</v>
      </c>
      <c r="K27" s="87">
        <f>I27*1.2</f>
        <v>497.52</v>
      </c>
    </row>
    <row r="28" spans="1:11" ht="20.100000000000001" customHeight="1" x14ac:dyDescent="0.2">
      <c r="A28" s="366" t="s">
        <v>285</v>
      </c>
      <c r="B28" s="366"/>
      <c r="C28" s="366"/>
      <c r="D28" s="366"/>
      <c r="E28" s="366"/>
      <c r="F28" s="366"/>
      <c r="G28" s="366"/>
      <c r="H28" s="366"/>
      <c r="I28" s="366"/>
      <c r="J28" s="366"/>
      <c r="K28" s="366"/>
    </row>
    <row r="29" spans="1:11" ht="20.100000000000001" customHeight="1" x14ac:dyDescent="0.2">
      <c r="A29" s="39" t="s">
        <v>286</v>
      </c>
      <c r="B29" s="32"/>
      <c r="C29" s="32">
        <v>3.45</v>
      </c>
      <c r="D29" s="32">
        <v>0.65</v>
      </c>
      <c r="E29" s="32">
        <v>3.3</v>
      </c>
      <c r="F29" s="32" t="s">
        <v>319</v>
      </c>
      <c r="G29" s="341" t="s">
        <v>785</v>
      </c>
      <c r="H29" s="342"/>
      <c r="I29" s="87">
        <v>636.75</v>
      </c>
      <c r="J29" s="87">
        <f>I29*1.1</f>
        <v>700.42500000000007</v>
      </c>
      <c r="K29" s="87">
        <f>I29*1.15</f>
        <v>732.26249999999993</v>
      </c>
    </row>
    <row r="30" spans="1:11" ht="20.100000000000001" customHeight="1" x14ac:dyDescent="0.2">
      <c r="A30" s="39" t="s">
        <v>287</v>
      </c>
      <c r="B30" s="32"/>
      <c r="C30" s="32">
        <v>6.5</v>
      </c>
      <c r="D30" s="32">
        <v>0.7</v>
      </c>
      <c r="E30" s="32">
        <v>4.7</v>
      </c>
      <c r="F30" s="32" t="s">
        <v>320</v>
      </c>
      <c r="G30" s="341" t="s">
        <v>785</v>
      </c>
      <c r="H30" s="342"/>
      <c r="I30" s="87">
        <v>804.9</v>
      </c>
      <c r="J30" s="87">
        <f>I30*1.1</f>
        <v>885.3900000000001</v>
      </c>
      <c r="K30" s="87">
        <f>I30*1.15</f>
        <v>925.63499999999988</v>
      </c>
    </row>
    <row r="31" spans="1:11" ht="20.100000000000001" customHeight="1" x14ac:dyDescent="0.2">
      <c r="A31" s="39" t="s">
        <v>288</v>
      </c>
      <c r="B31" s="32"/>
      <c r="C31" s="32">
        <v>8.3000000000000007</v>
      </c>
      <c r="D31" s="32">
        <v>0.8</v>
      </c>
      <c r="E31" s="32">
        <v>6.2</v>
      </c>
      <c r="F31" s="32" t="s">
        <v>321</v>
      </c>
      <c r="G31" s="341" t="s">
        <v>785</v>
      </c>
      <c r="H31" s="342"/>
      <c r="I31" s="87">
        <v>975.7</v>
      </c>
      <c r="J31" s="87">
        <f>I31*1.1</f>
        <v>1073.2700000000002</v>
      </c>
      <c r="K31" s="87">
        <f>I31*1.15</f>
        <v>1122.0550000000001</v>
      </c>
    </row>
    <row r="32" spans="1:11" ht="23.1" customHeight="1" x14ac:dyDescent="0.2">
      <c r="A32" s="44"/>
      <c r="B32" s="36"/>
      <c r="C32" s="36"/>
      <c r="D32" s="36"/>
      <c r="E32" s="36"/>
      <c r="F32" s="36"/>
      <c r="G32" s="36"/>
      <c r="H32" s="36"/>
      <c r="I32" s="36"/>
      <c r="J32" s="36"/>
      <c r="K32" s="36"/>
    </row>
    <row r="33" spans="1:11" ht="23.1" customHeight="1" x14ac:dyDescent="0.2">
      <c r="A33" s="44"/>
      <c r="B33" s="36"/>
      <c r="C33" s="36"/>
      <c r="D33" s="36"/>
      <c r="E33" s="36"/>
      <c r="F33" s="36"/>
      <c r="G33" s="36"/>
      <c r="H33" s="36"/>
      <c r="I33" s="36"/>
      <c r="J33" s="36"/>
      <c r="K33" s="36"/>
    </row>
    <row r="34" spans="1:11" ht="15.75" customHeight="1" x14ac:dyDescent="0.2">
      <c r="A34" s="44"/>
      <c r="B34" s="36"/>
      <c r="C34" s="36"/>
      <c r="D34" s="36"/>
      <c r="E34" s="36"/>
      <c r="F34" s="36"/>
      <c r="G34" s="36"/>
      <c r="H34" s="36"/>
      <c r="I34" s="36"/>
      <c r="J34" s="36"/>
      <c r="K34" s="36"/>
    </row>
    <row r="35" spans="1:11" ht="32.25" customHeight="1" x14ac:dyDescent="0.2">
      <c r="A35" s="44"/>
      <c r="B35" s="36"/>
      <c r="C35" s="36"/>
      <c r="D35" s="36"/>
      <c r="E35" s="36"/>
      <c r="F35" s="36"/>
      <c r="G35" s="36"/>
      <c r="H35" s="36"/>
      <c r="I35" s="36"/>
      <c r="J35" s="36"/>
      <c r="K35" s="36"/>
    </row>
    <row r="36" spans="1:11" ht="16.5" customHeight="1" x14ac:dyDescent="0.2">
      <c r="A36" s="343" t="s">
        <v>293</v>
      </c>
      <c r="B36" s="348" t="s">
        <v>290</v>
      </c>
      <c r="C36" s="348"/>
      <c r="D36" s="348"/>
      <c r="E36" s="348"/>
      <c r="F36" s="348"/>
      <c r="G36" s="337" t="s">
        <v>778</v>
      </c>
      <c r="H36" s="338"/>
      <c r="I36" s="343" t="s">
        <v>239</v>
      </c>
      <c r="J36" s="343" t="s">
        <v>54</v>
      </c>
      <c r="K36" s="343" t="s">
        <v>240</v>
      </c>
    </row>
    <row r="37" spans="1:11" ht="45.75" customHeight="1" x14ac:dyDescent="0.2">
      <c r="A37" s="344"/>
      <c r="B37" s="59" t="s">
        <v>291</v>
      </c>
      <c r="C37" s="59" t="s">
        <v>298</v>
      </c>
      <c r="D37" s="59" t="s">
        <v>307</v>
      </c>
      <c r="E37" s="59" t="s">
        <v>299</v>
      </c>
      <c r="F37" s="59" t="s">
        <v>292</v>
      </c>
      <c r="G37" s="339"/>
      <c r="H37" s="340"/>
      <c r="I37" s="344"/>
      <c r="J37" s="344"/>
      <c r="K37" s="344"/>
    </row>
    <row r="38" spans="1:11" ht="17.100000000000001" customHeight="1" x14ac:dyDescent="0.25">
      <c r="A38" s="357" t="s">
        <v>254</v>
      </c>
      <c r="B38" s="357"/>
      <c r="C38" s="357"/>
      <c r="D38" s="357"/>
      <c r="E38" s="357"/>
      <c r="F38" s="357"/>
      <c r="G38" s="357"/>
      <c r="H38" s="357"/>
      <c r="I38" s="357"/>
      <c r="J38" s="357"/>
      <c r="K38" s="357"/>
    </row>
    <row r="39" spans="1:11" ht="17.100000000000001" customHeight="1" x14ac:dyDescent="0.2">
      <c r="A39" s="362" t="s">
        <v>251</v>
      </c>
      <c r="B39" s="349" t="s">
        <v>302</v>
      </c>
      <c r="C39" s="349">
        <v>2.2000000000000002</v>
      </c>
      <c r="D39" s="349">
        <v>0.5</v>
      </c>
      <c r="E39" s="349">
        <v>2.2000000000000002</v>
      </c>
      <c r="F39" s="343" t="s">
        <v>303</v>
      </c>
      <c r="G39" s="341" t="s">
        <v>786</v>
      </c>
      <c r="H39" s="342"/>
      <c r="I39" s="87">
        <v>292.33</v>
      </c>
      <c r="J39" s="87">
        <f>I39*1.1</f>
        <v>321.56299999999999</v>
      </c>
      <c r="K39" s="87">
        <f>I39*1.2</f>
        <v>350.79599999999999</v>
      </c>
    </row>
    <row r="40" spans="1:11" ht="17.100000000000001" customHeight="1" x14ac:dyDescent="0.2">
      <c r="A40" s="362"/>
      <c r="B40" s="350"/>
      <c r="C40" s="350"/>
      <c r="D40" s="350"/>
      <c r="E40" s="350"/>
      <c r="F40" s="351"/>
      <c r="G40" s="341">
        <v>2.5</v>
      </c>
      <c r="H40" s="342"/>
      <c r="I40" s="87">
        <v>340.89</v>
      </c>
      <c r="J40" s="87">
        <f>I40*1.1</f>
        <v>374.97900000000004</v>
      </c>
      <c r="K40" s="87">
        <f>I40*1.2</f>
        <v>409.06799999999998</v>
      </c>
    </row>
    <row r="41" spans="1:11" ht="17.100000000000001" customHeight="1" x14ac:dyDescent="0.2">
      <c r="A41" s="362"/>
      <c r="B41" s="350"/>
      <c r="C41" s="350"/>
      <c r="D41" s="350"/>
      <c r="E41" s="350"/>
      <c r="F41" s="351"/>
      <c r="G41" s="341" t="s">
        <v>855</v>
      </c>
      <c r="H41" s="342"/>
      <c r="I41" s="87">
        <v>331.95</v>
      </c>
      <c r="J41" s="87">
        <f>I41*1.1</f>
        <v>365.14500000000004</v>
      </c>
      <c r="K41" s="87">
        <f t="shared" ref="K41:K59" si="5">I41*1.2</f>
        <v>398.34</v>
      </c>
    </row>
    <row r="42" spans="1:11" ht="17.100000000000001" customHeight="1" x14ac:dyDescent="0.2">
      <c r="A42" s="362"/>
      <c r="B42" s="355"/>
      <c r="C42" s="355"/>
      <c r="D42" s="355"/>
      <c r="E42" s="355"/>
      <c r="F42" s="344"/>
      <c r="G42" s="341" t="s">
        <v>787</v>
      </c>
      <c r="H42" s="342"/>
      <c r="I42" s="87">
        <v>316.89999999999998</v>
      </c>
      <c r="J42" s="87">
        <f t="shared" ref="J42:J79" si="6">I42*1.1</f>
        <v>348.59</v>
      </c>
      <c r="K42" s="87">
        <f t="shared" si="5"/>
        <v>380.28</v>
      </c>
    </row>
    <row r="43" spans="1:11" ht="17.100000000000001" customHeight="1" x14ac:dyDescent="0.2">
      <c r="A43" s="359" t="s">
        <v>270</v>
      </c>
      <c r="B43" s="349" t="s">
        <v>302</v>
      </c>
      <c r="C43" s="349">
        <v>2.2000000000000002</v>
      </c>
      <c r="D43" s="349">
        <v>0.5</v>
      </c>
      <c r="E43" s="363">
        <v>2.2000000000000002</v>
      </c>
      <c r="F43" s="343" t="s">
        <v>304</v>
      </c>
      <c r="G43" s="341">
        <v>1.5</v>
      </c>
      <c r="H43" s="342"/>
      <c r="I43" s="87">
        <v>319.8</v>
      </c>
      <c r="J43" s="87">
        <f t="shared" si="6"/>
        <v>351.78000000000003</v>
      </c>
      <c r="K43" s="87">
        <f t="shared" si="5"/>
        <v>383.76</v>
      </c>
    </row>
    <row r="44" spans="1:11" ht="17.100000000000001" customHeight="1" x14ac:dyDescent="0.2">
      <c r="A44" s="360"/>
      <c r="B44" s="350"/>
      <c r="C44" s="350"/>
      <c r="D44" s="350"/>
      <c r="E44" s="364"/>
      <c r="F44" s="351"/>
      <c r="G44" s="341">
        <v>2.5</v>
      </c>
      <c r="H44" s="342"/>
      <c r="I44" s="87">
        <v>371.75</v>
      </c>
      <c r="J44" s="87">
        <f t="shared" si="6"/>
        <v>408.92500000000001</v>
      </c>
      <c r="K44" s="87">
        <f t="shared" si="5"/>
        <v>446.09999999999997</v>
      </c>
    </row>
    <row r="45" spans="1:11" ht="17.100000000000001" customHeight="1" x14ac:dyDescent="0.2">
      <c r="A45" s="360"/>
      <c r="B45" s="350"/>
      <c r="C45" s="350"/>
      <c r="D45" s="350"/>
      <c r="E45" s="364"/>
      <c r="F45" s="351"/>
      <c r="G45" s="341" t="s">
        <v>779</v>
      </c>
      <c r="H45" s="342"/>
      <c r="I45" s="87">
        <v>361.7</v>
      </c>
      <c r="J45" s="87">
        <f t="shared" si="6"/>
        <v>397.87</v>
      </c>
      <c r="K45" s="87">
        <f t="shared" si="5"/>
        <v>434.03999999999996</v>
      </c>
    </row>
    <row r="46" spans="1:11" ht="17.100000000000001" customHeight="1" x14ac:dyDescent="0.2">
      <c r="A46" s="361"/>
      <c r="B46" s="355"/>
      <c r="C46" s="355"/>
      <c r="D46" s="355"/>
      <c r="E46" s="365"/>
      <c r="F46" s="344"/>
      <c r="G46" s="341" t="s">
        <v>780</v>
      </c>
      <c r="H46" s="342"/>
      <c r="I46" s="87">
        <v>345.6</v>
      </c>
      <c r="J46" s="87">
        <f t="shared" si="6"/>
        <v>380.16000000000008</v>
      </c>
      <c r="K46" s="87">
        <f t="shared" si="5"/>
        <v>414.72</v>
      </c>
    </row>
    <row r="47" spans="1:11" ht="17.100000000000001" customHeight="1" x14ac:dyDescent="0.2">
      <c r="A47" s="359" t="s">
        <v>252</v>
      </c>
      <c r="B47" s="349">
        <v>33</v>
      </c>
      <c r="C47" s="349">
        <v>2.5</v>
      </c>
      <c r="D47" s="349">
        <v>0.6</v>
      </c>
      <c r="E47" s="349">
        <v>2.5</v>
      </c>
      <c r="F47" s="343" t="s">
        <v>304</v>
      </c>
      <c r="G47" s="341">
        <v>1.5</v>
      </c>
      <c r="H47" s="342"/>
      <c r="I47" s="87">
        <v>310.75</v>
      </c>
      <c r="J47" s="87">
        <f t="shared" si="6"/>
        <v>341.82500000000005</v>
      </c>
      <c r="K47" s="87">
        <f t="shared" si="5"/>
        <v>372.9</v>
      </c>
    </row>
    <row r="48" spans="1:11" ht="17.100000000000001" customHeight="1" x14ac:dyDescent="0.2">
      <c r="A48" s="360"/>
      <c r="B48" s="350"/>
      <c r="C48" s="350"/>
      <c r="D48" s="350"/>
      <c r="E48" s="350"/>
      <c r="F48" s="351"/>
      <c r="G48" s="341">
        <v>2.5</v>
      </c>
      <c r="H48" s="342"/>
      <c r="I48" s="87">
        <v>360.9</v>
      </c>
      <c r="J48" s="87">
        <f t="shared" si="6"/>
        <v>396.99</v>
      </c>
      <c r="K48" s="87">
        <f t="shared" si="5"/>
        <v>433.08</v>
      </c>
    </row>
    <row r="49" spans="1:11" ht="17.100000000000001" customHeight="1" x14ac:dyDescent="0.2">
      <c r="A49" s="360"/>
      <c r="B49" s="350"/>
      <c r="C49" s="350"/>
      <c r="D49" s="350"/>
      <c r="E49" s="350"/>
      <c r="F49" s="351"/>
      <c r="G49" s="341" t="s">
        <v>779</v>
      </c>
      <c r="H49" s="342"/>
      <c r="I49" s="87">
        <v>351.65</v>
      </c>
      <c r="J49" s="87">
        <f t="shared" si="6"/>
        <v>386.815</v>
      </c>
      <c r="K49" s="87">
        <f t="shared" si="5"/>
        <v>421.97999999999996</v>
      </c>
    </row>
    <row r="50" spans="1:11" ht="17.100000000000001" customHeight="1" x14ac:dyDescent="0.2">
      <c r="A50" s="361"/>
      <c r="B50" s="355"/>
      <c r="C50" s="355"/>
      <c r="D50" s="355"/>
      <c r="E50" s="355"/>
      <c r="F50" s="344"/>
      <c r="G50" s="341" t="s">
        <v>780</v>
      </c>
      <c r="H50" s="342"/>
      <c r="I50" s="87">
        <v>335.75</v>
      </c>
      <c r="J50" s="87">
        <f t="shared" si="6"/>
        <v>369.32500000000005</v>
      </c>
      <c r="K50" s="87">
        <f t="shared" si="5"/>
        <v>402.9</v>
      </c>
    </row>
    <row r="51" spans="1:11" ht="17.100000000000001" customHeight="1" x14ac:dyDescent="0.2">
      <c r="A51" s="359" t="s">
        <v>269</v>
      </c>
      <c r="B51" s="349" t="s">
        <v>302</v>
      </c>
      <c r="C51" s="349">
        <v>3.4</v>
      </c>
      <c r="D51" s="349">
        <v>0.5</v>
      </c>
      <c r="E51" s="349">
        <v>2.5</v>
      </c>
      <c r="F51" s="343" t="s">
        <v>305</v>
      </c>
      <c r="G51" s="341">
        <v>1.5</v>
      </c>
      <c r="H51" s="342"/>
      <c r="I51" s="87">
        <v>356.8</v>
      </c>
      <c r="J51" s="87">
        <f t="shared" si="6"/>
        <v>392.48</v>
      </c>
      <c r="K51" s="87">
        <f t="shared" si="5"/>
        <v>428.16</v>
      </c>
    </row>
    <row r="52" spans="1:11" ht="17.100000000000001" customHeight="1" x14ac:dyDescent="0.2">
      <c r="A52" s="360"/>
      <c r="B52" s="350"/>
      <c r="C52" s="350"/>
      <c r="D52" s="350"/>
      <c r="E52" s="350"/>
      <c r="F52" s="351"/>
      <c r="G52" s="341">
        <v>2.5</v>
      </c>
      <c r="H52" s="342"/>
      <c r="I52" s="87">
        <v>414.9</v>
      </c>
      <c r="J52" s="87">
        <f t="shared" si="6"/>
        <v>456.39</v>
      </c>
      <c r="K52" s="87">
        <f t="shared" si="5"/>
        <v>497.87999999999994</v>
      </c>
    </row>
    <row r="53" spans="1:11" ht="17.100000000000001" customHeight="1" x14ac:dyDescent="0.2">
      <c r="A53" s="360"/>
      <c r="B53" s="350"/>
      <c r="C53" s="350"/>
      <c r="D53" s="350"/>
      <c r="E53" s="350"/>
      <c r="F53" s="351"/>
      <c r="G53" s="341" t="s">
        <v>779</v>
      </c>
      <c r="H53" s="342"/>
      <c r="I53" s="87">
        <v>403.95</v>
      </c>
      <c r="J53" s="87">
        <f t="shared" si="6"/>
        <v>444.34500000000003</v>
      </c>
      <c r="K53" s="87">
        <f t="shared" si="5"/>
        <v>484.73999999999995</v>
      </c>
    </row>
    <row r="54" spans="1:11" ht="17.100000000000001" customHeight="1" x14ac:dyDescent="0.2">
      <c r="A54" s="361"/>
      <c r="B54" s="355"/>
      <c r="C54" s="355"/>
      <c r="D54" s="355"/>
      <c r="E54" s="355"/>
      <c r="F54" s="344"/>
      <c r="G54" s="341" t="s">
        <v>780</v>
      </c>
      <c r="H54" s="342"/>
      <c r="I54" s="87">
        <v>385.8</v>
      </c>
      <c r="J54" s="87">
        <f t="shared" si="6"/>
        <v>424.38000000000005</v>
      </c>
      <c r="K54" s="87">
        <f t="shared" si="5"/>
        <v>462.96</v>
      </c>
    </row>
    <row r="55" spans="1:11" ht="17.100000000000001" customHeight="1" x14ac:dyDescent="0.2">
      <c r="A55" s="359" t="s">
        <v>277</v>
      </c>
      <c r="B55" s="349">
        <v>23</v>
      </c>
      <c r="C55" s="349">
        <v>3.4</v>
      </c>
      <c r="D55" s="349">
        <v>0.6</v>
      </c>
      <c r="E55" s="349">
        <v>2.5</v>
      </c>
      <c r="F55" s="343" t="s">
        <v>306</v>
      </c>
      <c r="G55" s="341">
        <v>1.5</v>
      </c>
      <c r="H55" s="342"/>
      <c r="I55" s="87">
        <v>366.75</v>
      </c>
      <c r="J55" s="87">
        <f t="shared" si="6"/>
        <v>403.42500000000001</v>
      </c>
      <c r="K55" s="87">
        <f t="shared" si="5"/>
        <v>440.09999999999997</v>
      </c>
    </row>
    <row r="56" spans="1:11" ht="17.100000000000001" customHeight="1" x14ac:dyDescent="0.2">
      <c r="A56" s="360"/>
      <c r="B56" s="350"/>
      <c r="C56" s="350"/>
      <c r="D56" s="350"/>
      <c r="E56" s="350"/>
      <c r="F56" s="351"/>
      <c r="G56" s="341">
        <v>2.5</v>
      </c>
      <c r="H56" s="342"/>
      <c r="I56" s="87">
        <v>426.8</v>
      </c>
      <c r="J56" s="87">
        <f t="shared" si="6"/>
        <v>469.48000000000008</v>
      </c>
      <c r="K56" s="87">
        <f t="shared" si="5"/>
        <v>512.16</v>
      </c>
    </row>
    <row r="57" spans="1:11" x14ac:dyDescent="0.2">
      <c r="A57" s="360"/>
      <c r="B57" s="350"/>
      <c r="C57" s="350"/>
      <c r="D57" s="350"/>
      <c r="E57" s="350"/>
      <c r="F57" s="351"/>
      <c r="G57" s="341" t="s">
        <v>779</v>
      </c>
      <c r="H57" s="342"/>
      <c r="I57" s="87">
        <v>415.9</v>
      </c>
      <c r="J57" s="87">
        <f t="shared" si="6"/>
        <v>457.49</v>
      </c>
      <c r="K57" s="87">
        <f t="shared" si="5"/>
        <v>499.07999999999993</v>
      </c>
    </row>
    <row r="58" spans="1:11" x14ac:dyDescent="0.2">
      <c r="A58" s="361"/>
      <c r="B58" s="355"/>
      <c r="C58" s="355"/>
      <c r="D58" s="355"/>
      <c r="E58" s="355"/>
      <c r="F58" s="344"/>
      <c r="G58" s="341" t="s">
        <v>780</v>
      </c>
      <c r="H58" s="342"/>
      <c r="I58" s="87">
        <v>396.8</v>
      </c>
      <c r="J58" s="87">
        <f t="shared" si="6"/>
        <v>436.48000000000008</v>
      </c>
      <c r="K58" s="87">
        <f t="shared" si="5"/>
        <v>476.15999999999997</v>
      </c>
    </row>
    <row r="59" spans="1:11" ht="15" x14ac:dyDescent="0.2">
      <c r="A59" s="43" t="s">
        <v>262</v>
      </c>
      <c r="B59" s="97" t="s">
        <v>302</v>
      </c>
      <c r="C59" s="97">
        <v>2</v>
      </c>
      <c r="D59" s="97">
        <v>0.4</v>
      </c>
      <c r="E59" s="97">
        <v>2.1</v>
      </c>
      <c r="F59" s="98"/>
      <c r="G59" s="341" t="s">
        <v>781</v>
      </c>
      <c r="H59" s="342"/>
      <c r="I59" s="87">
        <v>268.75</v>
      </c>
      <c r="J59" s="87">
        <f t="shared" si="6"/>
        <v>295.625</v>
      </c>
      <c r="K59" s="87">
        <f t="shared" si="5"/>
        <v>322.5</v>
      </c>
    </row>
    <row r="60" spans="1:11" ht="15" x14ac:dyDescent="0.25">
      <c r="A60" s="370" t="s">
        <v>253</v>
      </c>
      <c r="B60" s="370"/>
      <c r="C60" s="370"/>
      <c r="D60" s="370"/>
      <c r="E60" s="370"/>
      <c r="F60" s="370"/>
      <c r="G60" s="370"/>
      <c r="H60" s="370"/>
      <c r="I60" s="370"/>
      <c r="J60" s="370"/>
      <c r="K60" s="370"/>
    </row>
    <row r="61" spans="1:11" ht="15" x14ac:dyDescent="0.25">
      <c r="A61" s="40" t="s">
        <v>856</v>
      </c>
      <c r="B61" s="211" t="s">
        <v>316</v>
      </c>
      <c r="C61" s="211">
        <v>2.1</v>
      </c>
      <c r="D61" s="211">
        <v>0.4</v>
      </c>
      <c r="E61" s="211">
        <v>3.5</v>
      </c>
      <c r="F61" s="349"/>
      <c r="G61" s="32">
        <v>0.5</v>
      </c>
      <c r="H61" s="32">
        <v>0.5</v>
      </c>
      <c r="I61" s="87">
        <v>398.8</v>
      </c>
      <c r="J61" s="87">
        <f>I61*1.2</f>
        <v>478.56</v>
      </c>
      <c r="K61" s="87">
        <f>I61*1.3</f>
        <v>518.44000000000005</v>
      </c>
    </row>
    <row r="62" spans="1:11" ht="15" x14ac:dyDescent="0.25">
      <c r="A62" s="40" t="s">
        <v>857</v>
      </c>
      <c r="B62" s="212"/>
      <c r="C62" s="212"/>
      <c r="D62" s="212"/>
      <c r="E62" s="212"/>
      <c r="F62" s="350"/>
      <c r="G62" s="209"/>
      <c r="H62" s="209"/>
      <c r="I62" s="87">
        <v>496.9</v>
      </c>
      <c r="J62" s="87">
        <f>I62*1.2</f>
        <v>596.28</v>
      </c>
      <c r="K62" s="87">
        <f>I62*1.3</f>
        <v>645.97</v>
      </c>
    </row>
    <row r="63" spans="1:11" ht="15" x14ac:dyDescent="0.25">
      <c r="A63" s="370" t="s">
        <v>261</v>
      </c>
      <c r="B63" s="370"/>
      <c r="C63" s="370"/>
      <c r="D63" s="370"/>
      <c r="E63" s="370"/>
      <c r="F63" s="370"/>
      <c r="G63" s="370"/>
      <c r="H63" s="370"/>
      <c r="I63" s="370"/>
      <c r="J63" s="370"/>
      <c r="K63" s="370"/>
    </row>
    <row r="64" spans="1:11" x14ac:dyDescent="0.2">
      <c r="A64" s="352" t="s">
        <v>263</v>
      </c>
      <c r="B64" s="367"/>
      <c r="C64" s="367"/>
      <c r="D64" s="367"/>
      <c r="E64" s="367"/>
      <c r="F64" s="98"/>
      <c r="G64" s="341">
        <v>1.5</v>
      </c>
      <c r="H64" s="342"/>
      <c r="I64" s="87">
        <v>202.9</v>
      </c>
      <c r="J64" s="87">
        <f t="shared" si="6"/>
        <v>223.19000000000003</v>
      </c>
      <c r="K64" s="87">
        <f t="shared" ref="K64:K79" si="7">I64*1.2</f>
        <v>243.48</v>
      </c>
    </row>
    <row r="65" spans="1:11" x14ac:dyDescent="0.2">
      <c r="A65" s="353"/>
      <c r="B65" s="368"/>
      <c r="C65" s="368"/>
      <c r="D65" s="368"/>
      <c r="E65" s="368"/>
      <c r="F65" s="98"/>
      <c r="G65" s="341">
        <v>2.5</v>
      </c>
      <c r="H65" s="342"/>
      <c r="I65" s="87">
        <v>233.9</v>
      </c>
      <c r="J65" s="87">
        <f t="shared" si="6"/>
        <v>257.29000000000002</v>
      </c>
      <c r="K65" s="87">
        <f t="shared" si="7"/>
        <v>280.68</v>
      </c>
    </row>
    <row r="66" spans="1:11" x14ac:dyDescent="0.2">
      <c r="A66" s="353"/>
      <c r="B66" s="368"/>
      <c r="C66" s="368"/>
      <c r="D66" s="368"/>
      <c r="E66" s="368"/>
      <c r="F66" s="98"/>
      <c r="G66" s="341" t="s">
        <v>779</v>
      </c>
      <c r="H66" s="342"/>
      <c r="I66" s="87">
        <v>227.9</v>
      </c>
      <c r="J66" s="87">
        <f t="shared" si="6"/>
        <v>250.69000000000003</v>
      </c>
      <c r="K66" s="87">
        <f t="shared" si="7"/>
        <v>273.48</v>
      </c>
    </row>
    <row r="67" spans="1:11" ht="15" customHeight="1" x14ac:dyDescent="0.2">
      <c r="A67" s="354"/>
      <c r="B67" s="369"/>
      <c r="C67" s="369"/>
      <c r="D67" s="369"/>
      <c r="E67" s="369"/>
      <c r="F67" s="42"/>
      <c r="G67" s="341" t="s">
        <v>780</v>
      </c>
      <c r="H67" s="342"/>
      <c r="I67" s="87">
        <v>217.9</v>
      </c>
      <c r="J67" s="87">
        <f t="shared" si="6"/>
        <v>239.69000000000003</v>
      </c>
      <c r="K67" s="87">
        <f t="shared" si="7"/>
        <v>261.48</v>
      </c>
    </row>
    <row r="68" spans="1:11" x14ac:dyDescent="0.2">
      <c r="A68" s="352" t="s">
        <v>264</v>
      </c>
      <c r="B68" s="367"/>
      <c r="C68" s="367"/>
      <c r="D68" s="367"/>
      <c r="E68" s="367"/>
      <c r="F68" s="98"/>
      <c r="G68" s="341">
        <v>1.5</v>
      </c>
      <c r="H68" s="342"/>
      <c r="I68" s="87">
        <v>198.9</v>
      </c>
      <c r="J68" s="87">
        <f t="shared" si="6"/>
        <v>218.79000000000002</v>
      </c>
      <c r="K68" s="87">
        <f t="shared" si="7"/>
        <v>238.68</v>
      </c>
    </row>
    <row r="69" spans="1:11" x14ac:dyDescent="0.2">
      <c r="A69" s="353"/>
      <c r="B69" s="368"/>
      <c r="C69" s="368"/>
      <c r="D69" s="368"/>
      <c r="E69" s="368"/>
      <c r="F69" s="98"/>
      <c r="G69" s="341">
        <v>2.5</v>
      </c>
      <c r="H69" s="342"/>
      <c r="I69" s="87">
        <v>219.9</v>
      </c>
      <c r="J69" s="87">
        <f t="shared" si="6"/>
        <v>241.89000000000001</v>
      </c>
      <c r="K69" s="87">
        <f t="shared" si="7"/>
        <v>263.88</v>
      </c>
    </row>
    <row r="70" spans="1:11" x14ac:dyDescent="0.2">
      <c r="A70" s="353"/>
      <c r="B70" s="368"/>
      <c r="C70" s="368"/>
      <c r="D70" s="368"/>
      <c r="E70" s="368"/>
      <c r="F70" s="98"/>
      <c r="G70" s="341" t="s">
        <v>779</v>
      </c>
      <c r="H70" s="342"/>
      <c r="I70" s="87">
        <v>223.9</v>
      </c>
      <c r="J70" s="87">
        <f t="shared" si="6"/>
        <v>246.29000000000002</v>
      </c>
      <c r="K70" s="87">
        <f t="shared" si="7"/>
        <v>268.68</v>
      </c>
    </row>
    <row r="71" spans="1:11" x14ac:dyDescent="0.2">
      <c r="A71" s="354"/>
      <c r="B71" s="369"/>
      <c r="C71" s="369"/>
      <c r="D71" s="369"/>
      <c r="E71" s="369"/>
      <c r="F71" s="42"/>
      <c r="G71" s="341" t="s">
        <v>780</v>
      </c>
      <c r="H71" s="342"/>
      <c r="I71" s="87">
        <v>213.9</v>
      </c>
      <c r="J71" s="87">
        <f t="shared" si="6"/>
        <v>235.29000000000002</v>
      </c>
      <c r="K71" s="87">
        <f t="shared" si="7"/>
        <v>256.68</v>
      </c>
    </row>
    <row r="72" spans="1:11" ht="15" customHeight="1" x14ac:dyDescent="0.2">
      <c r="A72" s="43" t="s">
        <v>265</v>
      </c>
      <c r="B72" s="41"/>
      <c r="C72" s="41"/>
      <c r="D72" s="41"/>
      <c r="E72" s="41"/>
      <c r="F72" s="42"/>
      <c r="G72" s="341" t="s">
        <v>858</v>
      </c>
      <c r="H72" s="342"/>
      <c r="I72" s="87">
        <v>180.9</v>
      </c>
      <c r="J72" s="87">
        <f t="shared" si="6"/>
        <v>198.99</v>
      </c>
      <c r="K72" s="87">
        <f t="shared" si="7"/>
        <v>217.08</v>
      </c>
    </row>
    <row r="73" spans="1:11" x14ac:dyDescent="0.2">
      <c r="A73" s="352" t="s">
        <v>266</v>
      </c>
      <c r="B73" s="367"/>
      <c r="C73" s="367"/>
      <c r="D73" s="367"/>
      <c r="E73" s="367"/>
      <c r="F73" s="98"/>
      <c r="G73" s="341">
        <v>1.5</v>
      </c>
      <c r="H73" s="342"/>
      <c r="I73" s="87">
        <v>415.9</v>
      </c>
      <c r="J73" s="87">
        <f t="shared" si="6"/>
        <v>457.49</v>
      </c>
      <c r="K73" s="87">
        <f t="shared" si="7"/>
        <v>499.07999999999993</v>
      </c>
    </row>
    <row r="74" spans="1:11" x14ac:dyDescent="0.2">
      <c r="A74" s="353"/>
      <c r="B74" s="368"/>
      <c r="C74" s="368"/>
      <c r="D74" s="368"/>
      <c r="E74" s="368"/>
      <c r="F74" s="98"/>
      <c r="G74" s="341">
        <v>2.5</v>
      </c>
      <c r="H74" s="342"/>
      <c r="I74" s="87">
        <v>415.9</v>
      </c>
      <c r="J74" s="87">
        <f t="shared" si="6"/>
        <v>457.49</v>
      </c>
      <c r="K74" s="87">
        <f t="shared" si="7"/>
        <v>499.07999999999993</v>
      </c>
    </row>
    <row r="75" spans="1:11" x14ac:dyDescent="0.2">
      <c r="A75" s="353"/>
      <c r="B75" s="368"/>
      <c r="C75" s="368"/>
      <c r="D75" s="368"/>
      <c r="E75" s="368"/>
      <c r="F75" s="98"/>
      <c r="G75" s="341" t="s">
        <v>779</v>
      </c>
      <c r="H75" s="342"/>
      <c r="I75" s="87">
        <v>415.9</v>
      </c>
      <c r="J75" s="87">
        <f t="shared" si="6"/>
        <v>457.49</v>
      </c>
      <c r="K75" s="87">
        <f t="shared" si="7"/>
        <v>499.07999999999993</v>
      </c>
    </row>
    <row r="76" spans="1:11" ht="15" customHeight="1" x14ac:dyDescent="0.2">
      <c r="A76" s="354"/>
      <c r="B76" s="369"/>
      <c r="C76" s="369"/>
      <c r="D76" s="369"/>
      <c r="E76" s="369"/>
      <c r="F76" s="42"/>
      <c r="G76" s="341" t="s">
        <v>780</v>
      </c>
      <c r="H76" s="342"/>
      <c r="I76" s="87">
        <v>415.9</v>
      </c>
      <c r="J76" s="87">
        <f t="shared" si="6"/>
        <v>457.49</v>
      </c>
      <c r="K76" s="87">
        <f t="shared" si="7"/>
        <v>499.07999999999993</v>
      </c>
    </row>
    <row r="77" spans="1:11" x14ac:dyDescent="0.2">
      <c r="A77" s="352" t="s">
        <v>267</v>
      </c>
      <c r="B77" s="367"/>
      <c r="C77" s="367"/>
      <c r="D77" s="367"/>
      <c r="E77" s="367"/>
      <c r="F77" s="98"/>
      <c r="G77" s="341">
        <v>1.5</v>
      </c>
      <c r="H77" s="342"/>
      <c r="I77" s="87">
        <v>151.9</v>
      </c>
      <c r="J77" s="87">
        <f t="shared" si="6"/>
        <v>167.09000000000003</v>
      </c>
      <c r="K77" s="87">
        <f t="shared" si="7"/>
        <v>182.28</v>
      </c>
    </row>
    <row r="78" spans="1:11" ht="21.75" customHeight="1" x14ac:dyDescent="0.2">
      <c r="A78" s="353"/>
      <c r="B78" s="368"/>
      <c r="C78" s="368"/>
      <c r="D78" s="368"/>
      <c r="E78" s="368"/>
      <c r="F78" s="98"/>
      <c r="G78" s="341">
        <v>2.5</v>
      </c>
      <c r="H78" s="342"/>
      <c r="I78" s="87">
        <v>173.9</v>
      </c>
      <c r="J78" s="87">
        <f t="shared" si="6"/>
        <v>191.29000000000002</v>
      </c>
      <c r="K78" s="87">
        <f t="shared" si="7"/>
        <v>208.68</v>
      </c>
    </row>
    <row r="79" spans="1:11" x14ac:dyDescent="0.2">
      <c r="A79" s="353"/>
      <c r="B79" s="368"/>
      <c r="C79" s="368"/>
      <c r="D79" s="368"/>
      <c r="E79" s="368"/>
      <c r="F79" s="98"/>
      <c r="G79" s="341" t="s">
        <v>858</v>
      </c>
      <c r="H79" s="342"/>
      <c r="I79" s="87">
        <v>162.9</v>
      </c>
      <c r="J79" s="87">
        <f t="shared" si="6"/>
        <v>179.19000000000003</v>
      </c>
      <c r="K79" s="87">
        <f t="shared" si="7"/>
        <v>195.48</v>
      </c>
    </row>
    <row r="80" spans="1:11" ht="36.75" customHeight="1" x14ac:dyDescent="0.2">
      <c r="A80" s="169"/>
      <c r="B80" s="168"/>
      <c r="C80" s="168"/>
      <c r="D80" s="168"/>
      <c r="E80" s="168"/>
      <c r="F80" s="167"/>
      <c r="G80" s="36"/>
      <c r="H80" s="168"/>
      <c r="I80" s="170"/>
      <c r="J80" s="170"/>
      <c r="K80" s="170"/>
    </row>
    <row r="81" spans="1:11" ht="14.25" customHeight="1" x14ac:dyDescent="0.2">
      <c r="A81" s="343" t="s">
        <v>293</v>
      </c>
      <c r="B81" s="348" t="s">
        <v>290</v>
      </c>
      <c r="C81" s="348"/>
      <c r="D81" s="348"/>
      <c r="E81" s="348"/>
      <c r="F81" s="348"/>
      <c r="G81" s="337"/>
      <c r="H81" s="338"/>
      <c r="I81" s="343" t="s">
        <v>239</v>
      </c>
      <c r="J81" s="343" t="s">
        <v>54</v>
      </c>
      <c r="K81" s="343" t="s">
        <v>240</v>
      </c>
    </row>
    <row r="82" spans="1:11" ht="39.75" customHeight="1" x14ac:dyDescent="0.2">
      <c r="A82" s="344"/>
      <c r="B82" s="165" t="s">
        <v>291</v>
      </c>
      <c r="C82" s="165" t="s">
        <v>298</v>
      </c>
      <c r="D82" s="165" t="s">
        <v>307</v>
      </c>
      <c r="E82" s="165" t="s">
        <v>299</v>
      </c>
      <c r="F82" s="165" t="s">
        <v>292</v>
      </c>
      <c r="G82" s="339"/>
      <c r="H82" s="340"/>
      <c r="I82" s="344"/>
      <c r="J82" s="344"/>
      <c r="K82" s="344"/>
    </row>
    <row r="83" spans="1:11" x14ac:dyDescent="0.2">
      <c r="A83" s="352" t="s">
        <v>268</v>
      </c>
      <c r="B83" s="367"/>
      <c r="C83" s="367"/>
      <c r="D83" s="367"/>
      <c r="E83" s="367"/>
      <c r="F83" s="98"/>
      <c r="G83" s="341">
        <v>1.5</v>
      </c>
      <c r="H83" s="342"/>
      <c r="I83" s="87">
        <v>178.9</v>
      </c>
      <c r="J83" s="87">
        <f t="shared" ref="J83:J122" si="8">I83*1.1</f>
        <v>196.79000000000002</v>
      </c>
      <c r="K83" s="87">
        <f t="shared" ref="K83:K122" si="9">I83*1.2</f>
        <v>214.68</v>
      </c>
    </row>
    <row r="84" spans="1:11" x14ac:dyDescent="0.2">
      <c r="A84" s="353"/>
      <c r="B84" s="368"/>
      <c r="C84" s="368"/>
      <c r="D84" s="368"/>
      <c r="E84" s="368"/>
      <c r="F84" s="98"/>
      <c r="G84" s="341">
        <v>2.5</v>
      </c>
      <c r="H84" s="342"/>
      <c r="I84" s="87">
        <v>205.9</v>
      </c>
      <c r="J84" s="87">
        <f t="shared" si="8"/>
        <v>226.49000000000004</v>
      </c>
      <c r="K84" s="87">
        <f t="shared" si="9"/>
        <v>247.07999999999998</v>
      </c>
    </row>
    <row r="85" spans="1:11" x14ac:dyDescent="0.2">
      <c r="A85" s="353"/>
      <c r="B85" s="368"/>
      <c r="C85" s="368"/>
      <c r="D85" s="368"/>
      <c r="E85" s="368"/>
      <c r="F85" s="98"/>
      <c r="G85" s="341" t="s">
        <v>779</v>
      </c>
      <c r="H85" s="342"/>
      <c r="I85" s="87">
        <v>200.9</v>
      </c>
      <c r="J85" s="87">
        <f t="shared" si="8"/>
        <v>220.99000000000004</v>
      </c>
      <c r="K85" s="87">
        <f t="shared" si="9"/>
        <v>241.07999999999998</v>
      </c>
    </row>
    <row r="86" spans="1:11" ht="15" customHeight="1" x14ac:dyDescent="0.2">
      <c r="A86" s="354"/>
      <c r="B86" s="369"/>
      <c r="C86" s="369"/>
      <c r="D86" s="369"/>
      <c r="E86" s="369"/>
      <c r="F86" s="42"/>
      <c r="G86" s="341" t="s">
        <v>780</v>
      </c>
      <c r="H86" s="342"/>
      <c r="I86" s="87">
        <v>192.9</v>
      </c>
      <c r="J86" s="87">
        <f t="shared" si="8"/>
        <v>212.19000000000003</v>
      </c>
      <c r="K86" s="87">
        <f t="shared" si="9"/>
        <v>231.48</v>
      </c>
    </row>
    <row r="87" spans="1:11" x14ac:dyDescent="0.2">
      <c r="A87" s="359" t="s">
        <v>271</v>
      </c>
      <c r="B87" s="349" t="s">
        <v>309</v>
      </c>
      <c r="C87" s="349">
        <v>4.5</v>
      </c>
      <c r="D87" s="349">
        <v>0.3</v>
      </c>
      <c r="E87" s="349">
        <v>3.3</v>
      </c>
      <c r="F87" s="98"/>
      <c r="G87" s="341">
        <v>1.5</v>
      </c>
      <c r="H87" s="342"/>
      <c r="I87" s="87">
        <v>344.9</v>
      </c>
      <c r="J87" s="87">
        <f t="shared" si="8"/>
        <v>379.39</v>
      </c>
      <c r="K87" s="87">
        <f t="shared" si="9"/>
        <v>413.87999999999994</v>
      </c>
    </row>
    <row r="88" spans="1:11" x14ac:dyDescent="0.2">
      <c r="A88" s="360"/>
      <c r="B88" s="350"/>
      <c r="C88" s="350"/>
      <c r="D88" s="350"/>
      <c r="E88" s="350"/>
      <c r="F88" s="98"/>
      <c r="G88" s="341">
        <v>2.5</v>
      </c>
      <c r="H88" s="342"/>
      <c r="I88" s="87">
        <v>401.9</v>
      </c>
      <c r="J88" s="87">
        <f t="shared" si="8"/>
        <v>442.09000000000003</v>
      </c>
      <c r="K88" s="87">
        <f t="shared" si="9"/>
        <v>482.28</v>
      </c>
    </row>
    <row r="89" spans="1:11" x14ac:dyDescent="0.2">
      <c r="A89" s="360"/>
      <c r="B89" s="350"/>
      <c r="C89" s="350"/>
      <c r="D89" s="350"/>
      <c r="E89" s="350"/>
      <c r="F89" s="98"/>
      <c r="G89" s="341" t="s">
        <v>779</v>
      </c>
      <c r="H89" s="342"/>
      <c r="I89" s="87">
        <v>390.9</v>
      </c>
      <c r="J89" s="87">
        <f t="shared" si="8"/>
        <v>429.99</v>
      </c>
      <c r="K89" s="87">
        <f t="shared" si="9"/>
        <v>469.07999999999993</v>
      </c>
    </row>
    <row r="90" spans="1:11" ht="15" customHeight="1" x14ac:dyDescent="0.2">
      <c r="A90" s="361"/>
      <c r="B90" s="355"/>
      <c r="C90" s="355"/>
      <c r="D90" s="355"/>
      <c r="E90" s="355"/>
      <c r="F90" s="35"/>
      <c r="G90" s="341" t="s">
        <v>780</v>
      </c>
      <c r="H90" s="342"/>
      <c r="I90" s="87">
        <v>373.9</v>
      </c>
      <c r="J90" s="87">
        <f t="shared" si="8"/>
        <v>411.29</v>
      </c>
      <c r="K90" s="87">
        <f t="shared" si="9"/>
        <v>448.67999999999995</v>
      </c>
    </row>
    <row r="91" spans="1:11" x14ac:dyDescent="0.2">
      <c r="A91" s="359" t="s">
        <v>272</v>
      </c>
      <c r="B91" s="349"/>
      <c r="C91" s="349"/>
      <c r="D91" s="349"/>
      <c r="E91" s="349"/>
      <c r="F91" s="96"/>
      <c r="G91" s="341">
        <v>1.5</v>
      </c>
      <c r="H91" s="342"/>
      <c r="I91" s="87">
        <v>330.9</v>
      </c>
      <c r="J91" s="87">
        <f t="shared" si="8"/>
        <v>363.99</v>
      </c>
      <c r="K91" s="87">
        <f t="shared" si="9"/>
        <v>397.08</v>
      </c>
    </row>
    <row r="92" spans="1:11" x14ac:dyDescent="0.2">
      <c r="A92" s="360"/>
      <c r="B92" s="350"/>
      <c r="C92" s="350"/>
      <c r="D92" s="350"/>
      <c r="E92" s="350"/>
      <c r="F92" s="96"/>
      <c r="G92" s="341">
        <v>2.5</v>
      </c>
      <c r="H92" s="342"/>
      <c r="I92" s="87">
        <v>384.9</v>
      </c>
      <c r="J92" s="87">
        <f t="shared" si="8"/>
        <v>423.39</v>
      </c>
      <c r="K92" s="87">
        <f t="shared" si="9"/>
        <v>461.87999999999994</v>
      </c>
    </row>
    <row r="93" spans="1:11" x14ac:dyDescent="0.2">
      <c r="A93" s="360"/>
      <c r="B93" s="350"/>
      <c r="C93" s="350"/>
      <c r="D93" s="350"/>
      <c r="E93" s="350"/>
      <c r="F93" s="96"/>
      <c r="G93" s="341" t="s">
        <v>779</v>
      </c>
      <c r="H93" s="342"/>
      <c r="I93" s="87">
        <v>373.8</v>
      </c>
      <c r="J93" s="87">
        <f t="shared" si="8"/>
        <v>411.18000000000006</v>
      </c>
      <c r="K93" s="87">
        <f t="shared" si="9"/>
        <v>448.56</v>
      </c>
    </row>
    <row r="94" spans="1:11" ht="15" customHeight="1" x14ac:dyDescent="0.2">
      <c r="A94" s="361"/>
      <c r="B94" s="355"/>
      <c r="C94" s="355"/>
      <c r="D94" s="355"/>
      <c r="E94" s="355"/>
      <c r="F94" s="35"/>
      <c r="G94" s="341" t="s">
        <v>780</v>
      </c>
      <c r="H94" s="342"/>
      <c r="I94" s="87">
        <v>357.9</v>
      </c>
      <c r="J94" s="87">
        <f t="shared" si="8"/>
        <v>393.69</v>
      </c>
      <c r="K94" s="87">
        <f t="shared" si="9"/>
        <v>429.47999999999996</v>
      </c>
    </row>
    <row r="95" spans="1:11" x14ac:dyDescent="0.2">
      <c r="A95" s="359" t="s">
        <v>273</v>
      </c>
      <c r="B95" s="349" t="s">
        <v>309</v>
      </c>
      <c r="C95" s="349">
        <v>3.5</v>
      </c>
      <c r="D95" s="349">
        <v>0.3</v>
      </c>
      <c r="E95" s="349">
        <v>2.5</v>
      </c>
      <c r="F95" s="96"/>
      <c r="G95" s="341">
        <v>1.5</v>
      </c>
      <c r="H95" s="342"/>
      <c r="I95" s="87">
        <v>308.89999999999998</v>
      </c>
      <c r="J95" s="87">
        <f t="shared" si="8"/>
        <v>339.79</v>
      </c>
      <c r="K95" s="87">
        <f t="shared" si="9"/>
        <v>370.67999999999995</v>
      </c>
    </row>
    <row r="96" spans="1:11" x14ac:dyDescent="0.2">
      <c r="A96" s="360"/>
      <c r="B96" s="350"/>
      <c r="C96" s="350"/>
      <c r="D96" s="350"/>
      <c r="E96" s="350"/>
      <c r="F96" s="96"/>
      <c r="G96" s="341">
        <v>2.5</v>
      </c>
      <c r="H96" s="342"/>
      <c r="I96" s="87">
        <v>358.9</v>
      </c>
      <c r="J96" s="87">
        <f t="shared" si="8"/>
        <v>394.79</v>
      </c>
      <c r="K96" s="87">
        <f t="shared" si="9"/>
        <v>430.67999999999995</v>
      </c>
    </row>
    <row r="97" spans="1:11" x14ac:dyDescent="0.2">
      <c r="A97" s="360"/>
      <c r="B97" s="350"/>
      <c r="C97" s="350"/>
      <c r="D97" s="350"/>
      <c r="E97" s="350"/>
      <c r="F97" s="96"/>
      <c r="G97" s="341" t="s">
        <v>779</v>
      </c>
      <c r="H97" s="342"/>
      <c r="I97" s="87">
        <v>349.9</v>
      </c>
      <c r="J97" s="87">
        <f t="shared" si="8"/>
        <v>384.89</v>
      </c>
      <c r="K97" s="87">
        <f t="shared" si="9"/>
        <v>419.87999999999994</v>
      </c>
    </row>
    <row r="98" spans="1:11" ht="15" customHeight="1" x14ac:dyDescent="0.2">
      <c r="A98" s="361"/>
      <c r="B98" s="355"/>
      <c r="C98" s="355"/>
      <c r="D98" s="355"/>
      <c r="E98" s="355"/>
      <c r="F98" s="35"/>
      <c r="G98" s="341" t="s">
        <v>780</v>
      </c>
      <c r="H98" s="342"/>
      <c r="I98" s="87">
        <v>333.9</v>
      </c>
      <c r="J98" s="87">
        <f t="shared" si="8"/>
        <v>367.29</v>
      </c>
      <c r="K98" s="87">
        <f t="shared" si="9"/>
        <v>400.67999999999995</v>
      </c>
    </row>
    <row r="99" spans="1:11" x14ac:dyDescent="0.2">
      <c r="A99" s="359" t="s">
        <v>274</v>
      </c>
      <c r="B99" s="349"/>
      <c r="C99" s="349"/>
      <c r="D99" s="349"/>
      <c r="E99" s="349"/>
      <c r="F99" s="96"/>
      <c r="G99" s="341">
        <v>1.5</v>
      </c>
      <c r="H99" s="342"/>
      <c r="I99" s="87">
        <v>335.9</v>
      </c>
      <c r="J99" s="87">
        <f t="shared" si="8"/>
        <v>369.49</v>
      </c>
      <c r="K99" s="87">
        <f t="shared" si="9"/>
        <v>403.08</v>
      </c>
    </row>
    <row r="100" spans="1:11" x14ac:dyDescent="0.2">
      <c r="A100" s="360"/>
      <c r="B100" s="350"/>
      <c r="C100" s="350"/>
      <c r="D100" s="350"/>
      <c r="E100" s="350"/>
      <c r="F100" s="96"/>
      <c r="G100" s="341">
        <v>2.5</v>
      </c>
      <c r="H100" s="342"/>
      <c r="I100" s="87">
        <v>390.9</v>
      </c>
      <c r="J100" s="87">
        <f t="shared" si="8"/>
        <v>429.99</v>
      </c>
      <c r="K100" s="87">
        <f t="shared" si="9"/>
        <v>469.07999999999993</v>
      </c>
    </row>
    <row r="101" spans="1:11" x14ac:dyDescent="0.2">
      <c r="A101" s="360"/>
      <c r="B101" s="350"/>
      <c r="C101" s="350"/>
      <c r="D101" s="350"/>
      <c r="E101" s="350"/>
      <c r="F101" s="96"/>
      <c r="G101" s="341" t="s">
        <v>779</v>
      </c>
      <c r="H101" s="342"/>
      <c r="I101" s="87">
        <v>380.9</v>
      </c>
      <c r="J101" s="87">
        <f t="shared" si="8"/>
        <v>418.99</v>
      </c>
      <c r="K101" s="87">
        <f t="shared" si="9"/>
        <v>457.08</v>
      </c>
    </row>
    <row r="102" spans="1:11" ht="15" customHeight="1" x14ac:dyDescent="0.2">
      <c r="A102" s="361"/>
      <c r="B102" s="355"/>
      <c r="C102" s="355"/>
      <c r="D102" s="355"/>
      <c r="E102" s="355"/>
      <c r="F102" s="35"/>
      <c r="G102" s="341" t="s">
        <v>780</v>
      </c>
      <c r="H102" s="342"/>
      <c r="I102" s="87">
        <v>362.9</v>
      </c>
      <c r="J102" s="87">
        <f t="shared" si="8"/>
        <v>399.19</v>
      </c>
      <c r="K102" s="87">
        <f t="shared" si="9"/>
        <v>435.47999999999996</v>
      </c>
    </row>
    <row r="103" spans="1:11" x14ac:dyDescent="0.2">
      <c r="A103" s="359" t="s">
        <v>275</v>
      </c>
      <c r="B103" s="349" t="s">
        <v>309</v>
      </c>
      <c r="C103" s="349">
        <v>3.3</v>
      </c>
      <c r="D103" s="349">
        <v>0.3</v>
      </c>
      <c r="E103" s="349">
        <v>2.1</v>
      </c>
      <c r="F103" s="343" t="s">
        <v>310</v>
      </c>
      <c r="G103" s="341">
        <v>1.5</v>
      </c>
      <c r="H103" s="342"/>
      <c r="I103" s="87">
        <v>332.9</v>
      </c>
      <c r="J103" s="87">
        <f t="shared" si="8"/>
        <v>366.19</v>
      </c>
      <c r="K103" s="87">
        <f t="shared" si="9"/>
        <v>399.47999999999996</v>
      </c>
    </row>
    <row r="104" spans="1:11" x14ac:dyDescent="0.2">
      <c r="A104" s="360"/>
      <c r="B104" s="350"/>
      <c r="C104" s="350"/>
      <c r="D104" s="350"/>
      <c r="E104" s="350"/>
      <c r="F104" s="351"/>
      <c r="G104" s="341">
        <v>2.5</v>
      </c>
      <c r="H104" s="342"/>
      <c r="I104" s="87">
        <v>386.9</v>
      </c>
      <c r="J104" s="87">
        <f t="shared" si="8"/>
        <v>425.59000000000003</v>
      </c>
      <c r="K104" s="87">
        <f t="shared" si="9"/>
        <v>464.28</v>
      </c>
    </row>
    <row r="105" spans="1:11" x14ac:dyDescent="0.2">
      <c r="A105" s="360"/>
      <c r="B105" s="350"/>
      <c r="C105" s="350"/>
      <c r="D105" s="350"/>
      <c r="E105" s="350"/>
      <c r="F105" s="351"/>
      <c r="G105" s="341" t="s">
        <v>779</v>
      </c>
      <c r="H105" s="342"/>
      <c r="I105" s="87">
        <v>376.9</v>
      </c>
      <c r="J105" s="87">
        <f t="shared" si="8"/>
        <v>414.59000000000003</v>
      </c>
      <c r="K105" s="87">
        <f t="shared" si="9"/>
        <v>452.28</v>
      </c>
    </row>
    <row r="106" spans="1:11" ht="15" customHeight="1" x14ac:dyDescent="0.2">
      <c r="A106" s="361"/>
      <c r="B106" s="355"/>
      <c r="C106" s="355"/>
      <c r="D106" s="355"/>
      <c r="E106" s="355"/>
      <c r="F106" s="344"/>
      <c r="G106" s="341" t="s">
        <v>780</v>
      </c>
      <c r="H106" s="342"/>
      <c r="I106" s="87">
        <v>359.9</v>
      </c>
      <c r="J106" s="87">
        <f t="shared" si="8"/>
        <v>395.89</v>
      </c>
      <c r="K106" s="87">
        <f t="shared" si="9"/>
        <v>431.87999999999994</v>
      </c>
    </row>
    <row r="107" spans="1:11" x14ac:dyDescent="0.2">
      <c r="A107" s="359" t="s">
        <v>276</v>
      </c>
      <c r="B107" s="349" t="s">
        <v>309</v>
      </c>
      <c r="C107" s="349">
        <v>3.2</v>
      </c>
      <c r="D107" s="349">
        <v>0.3</v>
      </c>
      <c r="E107" s="349">
        <v>2.2999999999999998</v>
      </c>
      <c r="F107" s="343" t="s">
        <v>305</v>
      </c>
      <c r="G107" s="341">
        <v>1.5</v>
      </c>
      <c r="H107" s="342"/>
      <c r="I107" s="87">
        <v>261.89999999999998</v>
      </c>
      <c r="J107" s="87">
        <f t="shared" si="8"/>
        <v>288.08999999999997</v>
      </c>
      <c r="K107" s="87">
        <f t="shared" si="9"/>
        <v>314.27999999999997</v>
      </c>
    </row>
    <row r="108" spans="1:11" x14ac:dyDescent="0.2">
      <c r="A108" s="360"/>
      <c r="B108" s="350"/>
      <c r="C108" s="350"/>
      <c r="D108" s="350"/>
      <c r="E108" s="350"/>
      <c r="F108" s="351"/>
      <c r="G108" s="341">
        <v>2.5</v>
      </c>
      <c r="H108" s="342"/>
      <c r="I108" s="87">
        <v>302.89999999999998</v>
      </c>
      <c r="J108" s="87">
        <f t="shared" si="8"/>
        <v>333.19</v>
      </c>
      <c r="K108" s="87">
        <f t="shared" si="9"/>
        <v>363.47999999999996</v>
      </c>
    </row>
    <row r="109" spans="1:11" x14ac:dyDescent="0.2">
      <c r="A109" s="360"/>
      <c r="B109" s="350"/>
      <c r="C109" s="350"/>
      <c r="D109" s="350"/>
      <c r="E109" s="350"/>
      <c r="F109" s="351"/>
      <c r="G109" s="341" t="s">
        <v>779</v>
      </c>
      <c r="H109" s="342"/>
      <c r="I109" s="87">
        <v>295.89999999999998</v>
      </c>
      <c r="J109" s="87">
        <f t="shared" si="8"/>
        <v>325.49</v>
      </c>
      <c r="K109" s="87">
        <f t="shared" si="9"/>
        <v>355.08</v>
      </c>
    </row>
    <row r="110" spans="1:11" ht="15" customHeight="1" x14ac:dyDescent="0.2">
      <c r="A110" s="361"/>
      <c r="B110" s="355"/>
      <c r="C110" s="355"/>
      <c r="D110" s="355"/>
      <c r="E110" s="355"/>
      <c r="F110" s="344"/>
      <c r="G110" s="341" t="s">
        <v>780</v>
      </c>
      <c r="H110" s="342"/>
      <c r="I110" s="87">
        <v>282.89999999999998</v>
      </c>
      <c r="J110" s="87">
        <f t="shared" si="8"/>
        <v>311.19</v>
      </c>
      <c r="K110" s="87">
        <f t="shared" si="9"/>
        <v>339.47999999999996</v>
      </c>
    </row>
    <row r="111" spans="1:11" x14ac:dyDescent="0.2">
      <c r="A111" s="359" t="s">
        <v>443</v>
      </c>
      <c r="B111" s="349"/>
      <c r="C111" s="349"/>
      <c r="D111" s="349"/>
      <c r="E111" s="349"/>
      <c r="F111" s="343" t="s">
        <v>308</v>
      </c>
      <c r="G111" s="341">
        <v>1.5</v>
      </c>
      <c r="H111" s="342"/>
      <c r="I111" s="87">
        <v>311.89999999999998</v>
      </c>
      <c r="J111" s="87">
        <f t="shared" si="8"/>
        <v>343.09</v>
      </c>
      <c r="K111" s="87">
        <f t="shared" si="9"/>
        <v>374.28</v>
      </c>
    </row>
    <row r="112" spans="1:11" x14ac:dyDescent="0.2">
      <c r="A112" s="360"/>
      <c r="B112" s="350"/>
      <c r="C112" s="350"/>
      <c r="D112" s="350"/>
      <c r="E112" s="350"/>
      <c r="F112" s="351"/>
      <c r="G112" s="341">
        <v>2.5</v>
      </c>
      <c r="H112" s="342"/>
      <c r="I112" s="87">
        <v>362.9</v>
      </c>
      <c r="J112" s="87">
        <f t="shared" si="8"/>
        <v>399.19</v>
      </c>
      <c r="K112" s="87">
        <f t="shared" si="9"/>
        <v>435.47999999999996</v>
      </c>
    </row>
    <row r="113" spans="1:11" x14ac:dyDescent="0.2">
      <c r="A113" s="360"/>
      <c r="B113" s="350"/>
      <c r="C113" s="350"/>
      <c r="D113" s="350"/>
      <c r="E113" s="350"/>
      <c r="F113" s="351"/>
      <c r="G113" s="341" t="s">
        <v>779</v>
      </c>
      <c r="H113" s="342"/>
      <c r="I113" s="87">
        <v>352.9</v>
      </c>
      <c r="J113" s="87">
        <f t="shared" si="8"/>
        <v>388.19</v>
      </c>
      <c r="K113" s="87">
        <f t="shared" si="9"/>
        <v>423.47999999999996</v>
      </c>
    </row>
    <row r="114" spans="1:11" ht="15" customHeight="1" x14ac:dyDescent="0.2">
      <c r="A114" s="361"/>
      <c r="B114" s="355"/>
      <c r="C114" s="355"/>
      <c r="D114" s="355"/>
      <c r="E114" s="355"/>
      <c r="F114" s="344"/>
      <c r="G114" s="341" t="s">
        <v>780</v>
      </c>
      <c r="H114" s="342"/>
      <c r="I114" s="87">
        <v>336.9</v>
      </c>
      <c r="J114" s="87">
        <f t="shared" si="8"/>
        <v>370.59000000000003</v>
      </c>
      <c r="K114" s="87">
        <f t="shared" si="9"/>
        <v>404.28</v>
      </c>
    </row>
    <row r="115" spans="1:11" x14ac:dyDescent="0.2">
      <c r="A115" s="359" t="s">
        <v>278</v>
      </c>
      <c r="B115" s="349">
        <v>23</v>
      </c>
      <c r="C115" s="349">
        <v>3</v>
      </c>
      <c r="D115" s="349">
        <v>0.25</v>
      </c>
      <c r="E115" s="349">
        <v>1.95</v>
      </c>
      <c r="F115" s="343" t="s">
        <v>304</v>
      </c>
      <c r="G115" s="341">
        <v>1.5</v>
      </c>
      <c r="H115" s="342"/>
      <c r="I115" s="87">
        <v>216.9</v>
      </c>
      <c r="J115" s="87">
        <f t="shared" si="8"/>
        <v>238.59000000000003</v>
      </c>
      <c r="K115" s="87">
        <f t="shared" si="9"/>
        <v>260.27999999999997</v>
      </c>
    </row>
    <row r="116" spans="1:11" x14ac:dyDescent="0.2">
      <c r="A116" s="360"/>
      <c r="B116" s="350"/>
      <c r="C116" s="350"/>
      <c r="D116" s="350"/>
      <c r="E116" s="350"/>
      <c r="F116" s="351"/>
      <c r="G116" s="341">
        <v>2.5</v>
      </c>
      <c r="H116" s="342"/>
      <c r="I116" s="87">
        <v>250.9</v>
      </c>
      <c r="J116" s="87">
        <f t="shared" si="8"/>
        <v>275.99</v>
      </c>
      <c r="K116" s="87">
        <f t="shared" si="9"/>
        <v>301.08</v>
      </c>
    </row>
    <row r="117" spans="1:11" x14ac:dyDescent="0.2">
      <c r="A117" s="360"/>
      <c r="B117" s="350"/>
      <c r="C117" s="350"/>
      <c r="D117" s="350"/>
      <c r="E117" s="350"/>
      <c r="F117" s="351"/>
      <c r="G117" s="341" t="s">
        <v>779</v>
      </c>
      <c r="H117" s="342"/>
      <c r="I117" s="87">
        <v>244.9</v>
      </c>
      <c r="J117" s="87">
        <f t="shared" si="8"/>
        <v>269.39000000000004</v>
      </c>
      <c r="K117" s="87">
        <f t="shared" si="9"/>
        <v>293.88</v>
      </c>
    </row>
    <row r="118" spans="1:11" ht="15" customHeight="1" x14ac:dyDescent="0.2">
      <c r="A118" s="361"/>
      <c r="B118" s="355"/>
      <c r="C118" s="355"/>
      <c r="D118" s="355"/>
      <c r="E118" s="355"/>
      <c r="F118" s="344"/>
      <c r="G118" s="341" t="s">
        <v>780</v>
      </c>
      <c r="H118" s="342"/>
      <c r="I118" s="87">
        <v>233.9</v>
      </c>
      <c r="J118" s="87">
        <f t="shared" si="8"/>
        <v>257.29000000000002</v>
      </c>
      <c r="K118" s="87">
        <f t="shared" si="9"/>
        <v>280.68</v>
      </c>
    </row>
    <row r="119" spans="1:11" x14ac:dyDescent="0.2">
      <c r="A119" s="359" t="s">
        <v>279</v>
      </c>
      <c r="B119" s="349">
        <v>22</v>
      </c>
      <c r="C119" s="349">
        <v>2.2999999999999998</v>
      </c>
      <c r="D119" s="349">
        <v>0.15</v>
      </c>
      <c r="E119" s="349">
        <v>1.45</v>
      </c>
      <c r="F119" s="343" t="s">
        <v>304</v>
      </c>
      <c r="G119" s="341">
        <v>1.5</v>
      </c>
      <c r="H119" s="342"/>
      <c r="I119" s="87">
        <v>189.9</v>
      </c>
      <c r="J119" s="87">
        <f t="shared" si="8"/>
        <v>208.89000000000001</v>
      </c>
      <c r="K119" s="87">
        <f t="shared" si="9"/>
        <v>227.88</v>
      </c>
    </row>
    <row r="120" spans="1:11" x14ac:dyDescent="0.2">
      <c r="A120" s="360"/>
      <c r="B120" s="350"/>
      <c r="C120" s="350"/>
      <c r="D120" s="350"/>
      <c r="E120" s="350"/>
      <c r="F120" s="351"/>
      <c r="G120" s="341">
        <v>2.5</v>
      </c>
      <c r="H120" s="342"/>
      <c r="I120" s="87">
        <v>219.9</v>
      </c>
      <c r="J120" s="87">
        <f t="shared" si="8"/>
        <v>241.89000000000001</v>
      </c>
      <c r="K120" s="87">
        <f t="shared" si="9"/>
        <v>263.88</v>
      </c>
    </row>
    <row r="121" spans="1:11" x14ac:dyDescent="0.2">
      <c r="A121" s="360"/>
      <c r="B121" s="350"/>
      <c r="C121" s="350"/>
      <c r="D121" s="350"/>
      <c r="E121" s="350"/>
      <c r="F121" s="351"/>
      <c r="G121" s="341" t="s">
        <v>779</v>
      </c>
      <c r="H121" s="342"/>
      <c r="I121" s="87">
        <v>213.9</v>
      </c>
      <c r="J121" s="87">
        <f t="shared" si="8"/>
        <v>235.29000000000002</v>
      </c>
      <c r="K121" s="87">
        <f t="shared" si="9"/>
        <v>256.68</v>
      </c>
    </row>
    <row r="122" spans="1:11" x14ac:dyDescent="0.2">
      <c r="A122" s="361"/>
      <c r="B122" s="355"/>
      <c r="C122" s="355"/>
      <c r="D122" s="355"/>
      <c r="E122" s="355"/>
      <c r="F122" s="344"/>
      <c r="G122" s="341" t="s">
        <v>780</v>
      </c>
      <c r="H122" s="342"/>
      <c r="I122" s="87">
        <v>204.9</v>
      </c>
      <c r="J122" s="87">
        <f t="shared" si="8"/>
        <v>225.39000000000001</v>
      </c>
      <c r="K122" s="87">
        <f t="shared" si="9"/>
        <v>245.88</v>
      </c>
    </row>
    <row r="123" spans="1:11" ht="21" customHeight="1" x14ac:dyDescent="0.2">
      <c r="A123" s="44"/>
      <c r="B123" s="36"/>
      <c r="C123" s="36"/>
      <c r="D123" s="36"/>
      <c r="E123" s="36"/>
      <c r="F123" s="45"/>
      <c r="G123" s="36"/>
      <c r="H123" s="36"/>
      <c r="I123" s="36"/>
      <c r="J123" s="36"/>
      <c r="K123" s="36"/>
    </row>
    <row r="124" spans="1:11" ht="45" customHeight="1" x14ac:dyDescent="0.2">
      <c r="A124" s="44"/>
      <c r="B124" s="36"/>
      <c r="C124" s="36"/>
      <c r="D124" s="36"/>
      <c r="E124" s="36"/>
      <c r="F124" s="45"/>
      <c r="G124" s="36"/>
      <c r="H124" s="36"/>
      <c r="I124" s="36"/>
      <c r="J124" s="36"/>
      <c r="K124" s="36"/>
    </row>
    <row r="125" spans="1:11" ht="15" x14ac:dyDescent="0.25">
      <c r="A125" s="357" t="s">
        <v>280</v>
      </c>
      <c r="B125" s="357"/>
      <c r="C125" s="357"/>
      <c r="D125" s="357"/>
      <c r="E125" s="357"/>
      <c r="F125" s="357"/>
      <c r="G125" s="357"/>
      <c r="H125" s="357"/>
      <c r="I125" s="357"/>
      <c r="J125" s="357"/>
      <c r="K125" s="357"/>
    </row>
    <row r="126" spans="1:11" ht="22.5" x14ac:dyDescent="0.2">
      <c r="A126" s="35" t="s">
        <v>293</v>
      </c>
      <c r="B126" s="35" t="s">
        <v>25</v>
      </c>
      <c r="C126" s="35" t="s">
        <v>26</v>
      </c>
      <c r="D126" s="377" t="s">
        <v>27</v>
      </c>
      <c r="E126" s="377"/>
      <c r="F126" s="35" t="s">
        <v>292</v>
      </c>
      <c r="G126" s="35" t="s">
        <v>23</v>
      </c>
      <c r="H126" s="89" t="s">
        <v>24</v>
      </c>
      <c r="I126" s="89" t="str">
        <f>I36</f>
        <v xml:space="preserve">Кр. Опт </v>
      </c>
      <c r="J126" s="89" t="str">
        <f>J36</f>
        <v>Опт</v>
      </c>
      <c r="K126" s="82" t="str">
        <f>K36</f>
        <v>Розница</v>
      </c>
    </row>
    <row r="127" spans="1:11" x14ac:dyDescent="0.2">
      <c r="A127" s="46" t="s">
        <v>861</v>
      </c>
      <c r="B127" s="41">
        <v>32</v>
      </c>
      <c r="C127" s="41">
        <v>8</v>
      </c>
      <c r="D127" s="346" t="s">
        <v>311</v>
      </c>
      <c r="E127" s="347"/>
      <c r="F127" s="41" t="s">
        <v>863</v>
      </c>
      <c r="G127" s="41">
        <v>194</v>
      </c>
      <c r="H127" s="41">
        <v>1292</v>
      </c>
      <c r="I127" s="101">
        <v>553.9</v>
      </c>
      <c r="J127" s="101">
        <f t="shared" ref="J127:J138" si="10">I127*1.05</f>
        <v>581.59500000000003</v>
      </c>
      <c r="K127" s="101">
        <f t="shared" ref="K127:K138" si="11">I127*1.1</f>
        <v>609.29000000000008</v>
      </c>
    </row>
    <row r="128" spans="1:11" x14ac:dyDescent="0.2">
      <c r="A128" s="46" t="s">
        <v>281</v>
      </c>
      <c r="B128" s="41">
        <v>32</v>
      </c>
      <c r="C128" s="41">
        <v>8</v>
      </c>
      <c r="D128" s="346" t="s">
        <v>311</v>
      </c>
      <c r="E128" s="347"/>
      <c r="F128" s="41"/>
      <c r="G128" s="208">
        <v>194</v>
      </c>
      <c r="H128" s="208">
        <v>1292</v>
      </c>
      <c r="I128" s="102">
        <v>420.95</v>
      </c>
      <c r="J128" s="102">
        <f t="shared" si="10"/>
        <v>441.9975</v>
      </c>
      <c r="K128" s="102">
        <f t="shared" si="11"/>
        <v>463.04500000000002</v>
      </c>
    </row>
    <row r="129" spans="1:11" x14ac:dyDescent="0.2">
      <c r="A129" s="371" t="s">
        <v>862</v>
      </c>
      <c r="B129" s="367">
        <v>32</v>
      </c>
      <c r="C129" s="367">
        <v>8</v>
      </c>
      <c r="D129" s="346" t="s">
        <v>311</v>
      </c>
      <c r="E129" s="347"/>
      <c r="F129" s="367"/>
      <c r="G129" s="41">
        <v>194</v>
      </c>
      <c r="H129" s="41">
        <v>1292</v>
      </c>
      <c r="I129" s="375">
        <v>554.4</v>
      </c>
      <c r="J129" s="375">
        <f t="shared" si="10"/>
        <v>582.12</v>
      </c>
      <c r="K129" s="375">
        <f t="shared" si="11"/>
        <v>609.84</v>
      </c>
    </row>
    <row r="130" spans="1:11" x14ac:dyDescent="0.2">
      <c r="A130" s="372"/>
      <c r="B130" s="369"/>
      <c r="C130" s="369"/>
      <c r="D130" s="346" t="s">
        <v>312</v>
      </c>
      <c r="E130" s="347"/>
      <c r="F130" s="369"/>
      <c r="G130" s="41">
        <v>331</v>
      </c>
      <c r="H130" s="41">
        <v>1292</v>
      </c>
      <c r="I130" s="376"/>
      <c r="J130" s="376"/>
      <c r="K130" s="376"/>
    </row>
    <row r="131" spans="1:11" x14ac:dyDescent="0.2">
      <c r="A131" s="46" t="s">
        <v>282</v>
      </c>
      <c r="B131" s="41">
        <v>33</v>
      </c>
      <c r="C131" s="41">
        <v>8</v>
      </c>
      <c r="D131" s="346" t="s">
        <v>311</v>
      </c>
      <c r="E131" s="347"/>
      <c r="F131" s="41"/>
      <c r="G131" s="41">
        <v>194</v>
      </c>
      <c r="H131" s="41">
        <v>1292</v>
      </c>
      <c r="I131" s="102">
        <v>582.70000000000005</v>
      </c>
      <c r="J131" s="102">
        <f t="shared" si="10"/>
        <v>611.83500000000004</v>
      </c>
      <c r="K131" s="102">
        <f t="shared" si="11"/>
        <v>640.97000000000014</v>
      </c>
    </row>
    <row r="132" spans="1:11" x14ac:dyDescent="0.2">
      <c r="A132" s="46" t="s">
        <v>241</v>
      </c>
      <c r="B132" s="41">
        <v>33</v>
      </c>
      <c r="C132" s="41">
        <v>8</v>
      </c>
      <c r="D132" s="346" t="s">
        <v>311</v>
      </c>
      <c r="E132" s="347"/>
      <c r="F132" s="41"/>
      <c r="G132" s="41">
        <v>194</v>
      </c>
      <c r="H132" s="41">
        <v>1292</v>
      </c>
      <c r="I132" s="102">
        <v>529</v>
      </c>
      <c r="J132" s="102">
        <f t="shared" si="10"/>
        <v>555.45000000000005</v>
      </c>
      <c r="K132" s="102">
        <f t="shared" si="11"/>
        <v>581.90000000000009</v>
      </c>
    </row>
    <row r="133" spans="1:11" x14ac:dyDescent="0.2">
      <c r="A133" s="46" t="s">
        <v>283</v>
      </c>
      <c r="B133" s="41">
        <v>33</v>
      </c>
      <c r="C133" s="41">
        <v>9</v>
      </c>
      <c r="D133" s="346" t="s">
        <v>313</v>
      </c>
      <c r="E133" s="347"/>
      <c r="F133" s="41"/>
      <c r="G133" s="41">
        <v>194</v>
      </c>
      <c r="H133" s="41">
        <v>1292</v>
      </c>
      <c r="I133" s="102">
        <v>604.79999999999995</v>
      </c>
      <c r="J133" s="102">
        <f t="shared" si="10"/>
        <v>635.04</v>
      </c>
      <c r="K133" s="102">
        <f t="shared" si="11"/>
        <v>665.28</v>
      </c>
    </row>
    <row r="134" spans="1:11" x14ac:dyDescent="0.2">
      <c r="A134" s="46" t="s">
        <v>284</v>
      </c>
      <c r="B134" s="41">
        <v>33</v>
      </c>
      <c r="C134" s="41">
        <v>8</v>
      </c>
      <c r="D134" s="346" t="s">
        <v>311</v>
      </c>
      <c r="E134" s="347"/>
      <c r="F134" s="41"/>
      <c r="G134" s="41">
        <v>194</v>
      </c>
      <c r="H134" s="41">
        <v>1292</v>
      </c>
      <c r="I134" s="102">
        <v>582.75</v>
      </c>
      <c r="J134" s="102">
        <f t="shared" si="10"/>
        <v>611.88750000000005</v>
      </c>
      <c r="K134" s="102">
        <f t="shared" si="11"/>
        <v>641.02500000000009</v>
      </c>
    </row>
    <row r="135" spans="1:11" x14ac:dyDescent="0.2">
      <c r="A135" s="46" t="s">
        <v>859</v>
      </c>
      <c r="B135" s="208">
        <v>33</v>
      </c>
      <c r="C135" s="208">
        <v>9</v>
      </c>
      <c r="D135" s="346" t="s">
        <v>313</v>
      </c>
      <c r="E135" s="347"/>
      <c r="F135" s="208" t="s">
        <v>863</v>
      </c>
      <c r="G135" s="208">
        <v>194</v>
      </c>
      <c r="H135" s="208">
        <v>1292</v>
      </c>
      <c r="I135" s="102">
        <v>636.75</v>
      </c>
      <c r="J135" s="102">
        <f t="shared" ref="J135:J136" si="12">I135*1.05</f>
        <v>668.58749999999998</v>
      </c>
      <c r="K135" s="102">
        <f t="shared" ref="K135:K136" si="13">I135*1.1</f>
        <v>700.42500000000007</v>
      </c>
    </row>
    <row r="136" spans="1:11" x14ac:dyDescent="0.2">
      <c r="A136" s="46" t="s">
        <v>860</v>
      </c>
      <c r="B136" s="208">
        <v>32</v>
      </c>
      <c r="C136" s="208">
        <v>8</v>
      </c>
      <c r="D136" s="345" t="s">
        <v>311</v>
      </c>
      <c r="E136" s="345"/>
      <c r="F136" s="208"/>
      <c r="G136" s="208">
        <v>194</v>
      </c>
      <c r="H136" s="208">
        <v>1292</v>
      </c>
      <c r="I136" s="102">
        <v>352.75</v>
      </c>
      <c r="J136" s="102">
        <f t="shared" si="12"/>
        <v>370.38749999999999</v>
      </c>
      <c r="K136" s="102">
        <f t="shared" si="13"/>
        <v>388.02500000000003</v>
      </c>
    </row>
    <row r="137" spans="1:11" ht="14.25" customHeight="1" x14ac:dyDescent="0.2">
      <c r="A137" s="46" t="s">
        <v>314</v>
      </c>
      <c r="B137" s="41">
        <v>32</v>
      </c>
      <c r="C137" s="41">
        <v>8</v>
      </c>
      <c r="D137" s="345" t="s">
        <v>311</v>
      </c>
      <c r="E137" s="345"/>
      <c r="F137" s="41"/>
      <c r="G137" s="41">
        <v>194</v>
      </c>
      <c r="H137" s="41">
        <v>1292</v>
      </c>
      <c r="I137" s="102">
        <v>345.4</v>
      </c>
      <c r="J137" s="102">
        <f t="shared" si="10"/>
        <v>362.67</v>
      </c>
      <c r="K137" s="102">
        <f t="shared" si="11"/>
        <v>379.94</v>
      </c>
    </row>
    <row r="138" spans="1:11" ht="14.25" customHeight="1" x14ac:dyDescent="0.2">
      <c r="A138" s="46" t="s">
        <v>315</v>
      </c>
      <c r="B138" s="41">
        <v>33</v>
      </c>
      <c r="C138" s="41">
        <v>8</v>
      </c>
      <c r="D138" s="345" t="s">
        <v>311</v>
      </c>
      <c r="E138" s="345"/>
      <c r="F138" s="41"/>
      <c r="G138" s="41">
        <v>194</v>
      </c>
      <c r="H138" s="41">
        <v>1292</v>
      </c>
      <c r="I138" s="102">
        <v>450.45</v>
      </c>
      <c r="J138" s="102">
        <f t="shared" si="10"/>
        <v>472.97250000000003</v>
      </c>
      <c r="K138" s="102">
        <f t="shared" si="11"/>
        <v>495.495</v>
      </c>
    </row>
    <row r="140" spans="1:11" ht="12.95" customHeight="1" x14ac:dyDescent="0.2"/>
    <row r="141" spans="1:11" ht="12.95" customHeight="1" x14ac:dyDescent="0.2"/>
    <row r="142" spans="1:11" ht="12.95" customHeight="1" x14ac:dyDescent="0.2"/>
    <row r="143" spans="1:11" ht="12.95" customHeight="1" x14ac:dyDescent="0.2"/>
    <row r="144" spans="1:11" ht="12.95" customHeight="1" x14ac:dyDescent="0.2"/>
    <row r="145" ht="12.95" customHeight="1" x14ac:dyDescent="0.2"/>
    <row r="146" ht="12.95" customHeight="1" x14ac:dyDescent="0.2"/>
    <row r="147" ht="12.95" customHeight="1" x14ac:dyDescent="0.2"/>
    <row r="148" ht="12.95" customHeight="1" x14ac:dyDescent="0.2"/>
    <row r="149" ht="12.95" customHeight="1" x14ac:dyDescent="0.2"/>
    <row r="150" ht="12.95" customHeight="1" x14ac:dyDescent="0.2"/>
    <row r="151" ht="12.95" customHeight="1" x14ac:dyDescent="0.2"/>
    <row r="152" ht="12.95" customHeight="1" x14ac:dyDescent="0.2"/>
    <row r="153" ht="12.95" customHeight="1" x14ac:dyDescent="0.2"/>
    <row r="154" ht="12.95" customHeight="1" x14ac:dyDescent="0.2"/>
    <row r="155" ht="12.95" customHeight="1" x14ac:dyDescent="0.2"/>
    <row r="156" ht="12.95" customHeight="1" x14ac:dyDescent="0.2"/>
    <row r="157" ht="12.95" customHeight="1" x14ac:dyDescent="0.2"/>
    <row r="158" ht="12.95" customHeight="1" x14ac:dyDescent="0.2"/>
  </sheetData>
  <mergeCells count="265">
    <mergeCell ref="D136:E136"/>
    <mergeCell ref="A21:A22"/>
    <mergeCell ref="B21:B22"/>
    <mergeCell ref="C21:C22"/>
    <mergeCell ref="D21:D22"/>
    <mergeCell ref="E21:E22"/>
    <mergeCell ref="F21:F22"/>
    <mergeCell ref="G22:H22"/>
    <mergeCell ref="G72:H72"/>
    <mergeCell ref="D135:E135"/>
    <mergeCell ref="A119:A122"/>
    <mergeCell ref="B119:B122"/>
    <mergeCell ref="C119:C122"/>
    <mergeCell ref="D119:D122"/>
    <mergeCell ref="E119:E122"/>
    <mergeCell ref="F111:F114"/>
    <mergeCell ref="G114:H114"/>
    <mergeCell ref="G115:H115"/>
    <mergeCell ref="G116:H116"/>
    <mergeCell ref="G117:H117"/>
    <mergeCell ref="G118:H118"/>
    <mergeCell ref="F115:F118"/>
    <mergeCell ref="B111:B114"/>
    <mergeCell ref="C111:C114"/>
    <mergeCell ref="G20:H20"/>
    <mergeCell ref="G21:H21"/>
    <mergeCell ref="G23:H23"/>
    <mergeCell ref="G24:H24"/>
    <mergeCell ref="G26:H26"/>
    <mergeCell ref="G27:H27"/>
    <mergeCell ref="G13:H13"/>
    <mergeCell ref="G14:H14"/>
    <mergeCell ref="G17:H17"/>
    <mergeCell ref="G16:H16"/>
    <mergeCell ref="G18:H18"/>
    <mergeCell ref="G19:H19"/>
    <mergeCell ref="G12:H12"/>
    <mergeCell ref="G2:H3"/>
    <mergeCell ref="G5:H5"/>
    <mergeCell ref="G6:H6"/>
    <mergeCell ref="G7:H7"/>
    <mergeCell ref="G8:H8"/>
    <mergeCell ref="G9:H9"/>
    <mergeCell ref="G10:H10"/>
    <mergeCell ref="G11:H11"/>
    <mergeCell ref="I129:I130"/>
    <mergeCell ref="J129:J130"/>
    <mergeCell ref="K129:K130"/>
    <mergeCell ref="D127:E127"/>
    <mergeCell ref="D128:E128"/>
    <mergeCell ref="F119:F122"/>
    <mergeCell ref="D126:E126"/>
    <mergeCell ref="A125:K125"/>
    <mergeCell ref="F129:F130"/>
    <mergeCell ref="G119:H119"/>
    <mergeCell ref="G120:H120"/>
    <mergeCell ref="G121:H121"/>
    <mergeCell ref="G122:H122"/>
    <mergeCell ref="D137:E137"/>
    <mergeCell ref="A129:A130"/>
    <mergeCell ref="B129:B130"/>
    <mergeCell ref="C129:C130"/>
    <mergeCell ref="D130:E130"/>
    <mergeCell ref="A17:A18"/>
    <mergeCell ref="C17:C18"/>
    <mergeCell ref="D17:D18"/>
    <mergeCell ref="E17:E18"/>
    <mergeCell ref="A87:A90"/>
    <mergeCell ref="A91:A94"/>
    <mergeCell ref="B87:B90"/>
    <mergeCell ref="B91:B94"/>
    <mergeCell ref="C87:C90"/>
    <mergeCell ref="D87:D90"/>
    <mergeCell ref="E87:E90"/>
    <mergeCell ref="C91:C94"/>
    <mergeCell ref="D91:D94"/>
    <mergeCell ref="E91:E94"/>
    <mergeCell ref="A68:A71"/>
    <mergeCell ref="B68:B71"/>
    <mergeCell ref="C68:C71"/>
    <mergeCell ref="D68:D71"/>
    <mergeCell ref="A111:A114"/>
    <mergeCell ref="D111:D114"/>
    <mergeCell ref="E111:E114"/>
    <mergeCell ref="A115:A118"/>
    <mergeCell ref="B115:B118"/>
    <mergeCell ref="C115:C118"/>
    <mergeCell ref="D115:D118"/>
    <mergeCell ref="E115:E118"/>
    <mergeCell ref="A103:A106"/>
    <mergeCell ref="B103:B106"/>
    <mergeCell ref="C103:C106"/>
    <mergeCell ref="D103:D106"/>
    <mergeCell ref="E103:E106"/>
    <mergeCell ref="F103:F106"/>
    <mergeCell ref="A107:A110"/>
    <mergeCell ref="B107:B110"/>
    <mergeCell ref="C107:C110"/>
    <mergeCell ref="D107:D110"/>
    <mergeCell ref="E107:E110"/>
    <mergeCell ref="F107:F110"/>
    <mergeCell ref="A95:A98"/>
    <mergeCell ref="B95:B98"/>
    <mergeCell ref="C95:C98"/>
    <mergeCell ref="D95:D98"/>
    <mergeCell ref="E95:E98"/>
    <mergeCell ref="A99:A102"/>
    <mergeCell ref="B99:B102"/>
    <mergeCell ref="C99:C102"/>
    <mergeCell ref="D99:D102"/>
    <mergeCell ref="E99:E102"/>
    <mergeCell ref="A83:A86"/>
    <mergeCell ref="B83:B86"/>
    <mergeCell ref="C83:C86"/>
    <mergeCell ref="D83:D86"/>
    <mergeCell ref="E83:E86"/>
    <mergeCell ref="C39:C42"/>
    <mergeCell ref="B43:B46"/>
    <mergeCell ref="C43:C46"/>
    <mergeCell ref="D39:D42"/>
    <mergeCell ref="D55:D58"/>
    <mergeCell ref="E55:E58"/>
    <mergeCell ref="E68:E71"/>
    <mergeCell ref="A73:A76"/>
    <mergeCell ref="B73:B76"/>
    <mergeCell ref="C73:C76"/>
    <mergeCell ref="D73:D76"/>
    <mergeCell ref="E73:E76"/>
    <mergeCell ref="A77:A79"/>
    <mergeCell ref="B77:B79"/>
    <mergeCell ref="C77:C79"/>
    <mergeCell ref="D77:D79"/>
    <mergeCell ref="E77:E79"/>
    <mergeCell ref="B64:B67"/>
    <mergeCell ref="C64:C67"/>
    <mergeCell ref="D64:D67"/>
    <mergeCell ref="E64:E67"/>
    <mergeCell ref="A55:A58"/>
    <mergeCell ref="A47:A50"/>
    <mergeCell ref="B47:B50"/>
    <mergeCell ref="C47:C50"/>
    <mergeCell ref="D47:D50"/>
    <mergeCell ref="B51:B54"/>
    <mergeCell ref="C51:C54"/>
    <mergeCell ref="D51:D54"/>
    <mergeCell ref="A51:A54"/>
    <mergeCell ref="A63:K63"/>
    <mergeCell ref="E51:E54"/>
    <mergeCell ref="A60:K60"/>
    <mergeCell ref="B55:B58"/>
    <mergeCell ref="C55:C58"/>
    <mergeCell ref="J2:J3"/>
    <mergeCell ref="K2:K3"/>
    <mergeCell ref="E47:E50"/>
    <mergeCell ref="F47:F50"/>
    <mergeCell ref="F39:F42"/>
    <mergeCell ref="F43:F46"/>
    <mergeCell ref="I2:I3"/>
    <mergeCell ref="E39:E42"/>
    <mergeCell ref="B2:F2"/>
    <mergeCell ref="J36:J37"/>
    <mergeCell ref="K36:K37"/>
    <mergeCell ref="A4:K4"/>
    <mergeCell ref="A38:K38"/>
    <mergeCell ref="A15:K15"/>
    <mergeCell ref="A25:K25"/>
    <mergeCell ref="A43:A46"/>
    <mergeCell ref="A39:A42"/>
    <mergeCell ref="D43:D46"/>
    <mergeCell ref="E43:E46"/>
    <mergeCell ref="A28:K28"/>
    <mergeCell ref="A2:A3"/>
    <mergeCell ref="B39:B42"/>
    <mergeCell ref="F17:F18"/>
    <mergeCell ref="B17:B18"/>
    <mergeCell ref="A36:A37"/>
    <mergeCell ref="B36:F36"/>
    <mergeCell ref="I36:I37"/>
    <mergeCell ref="D129:E129"/>
    <mergeCell ref="D131:E131"/>
    <mergeCell ref="A81:A82"/>
    <mergeCell ref="I81:I82"/>
    <mergeCell ref="G83:H83"/>
    <mergeCell ref="G84:H84"/>
    <mergeCell ref="G85:H85"/>
    <mergeCell ref="G86:H86"/>
    <mergeCell ref="G87:H87"/>
    <mergeCell ref="G88:H88"/>
    <mergeCell ref="G89:H89"/>
    <mergeCell ref="G90:H90"/>
    <mergeCell ref="G91:H91"/>
    <mergeCell ref="G92:H92"/>
    <mergeCell ref="G93:H93"/>
    <mergeCell ref="G94:H94"/>
    <mergeCell ref="G95:H95"/>
    <mergeCell ref="F55:F58"/>
    <mergeCell ref="A64:A67"/>
    <mergeCell ref="F51:F54"/>
    <mergeCell ref="G113:H113"/>
    <mergeCell ref="D138:E138"/>
    <mergeCell ref="D133:E133"/>
    <mergeCell ref="D134:E134"/>
    <mergeCell ref="G29:H29"/>
    <mergeCell ref="G30:H30"/>
    <mergeCell ref="G31:H31"/>
    <mergeCell ref="G39:H39"/>
    <mergeCell ref="G40:H40"/>
    <mergeCell ref="G41:H41"/>
    <mergeCell ref="G42:H42"/>
    <mergeCell ref="B81:F81"/>
    <mergeCell ref="G69:H69"/>
    <mergeCell ref="G70:H70"/>
    <mergeCell ref="G71:H71"/>
    <mergeCell ref="G73:H73"/>
    <mergeCell ref="G74:H74"/>
    <mergeCell ref="G75:H75"/>
    <mergeCell ref="G76:H76"/>
    <mergeCell ref="G77:H77"/>
    <mergeCell ref="G78:H78"/>
    <mergeCell ref="G79:H79"/>
    <mergeCell ref="D132:E132"/>
    <mergeCell ref="F61:F62"/>
    <mergeCell ref="G112:H112"/>
    <mergeCell ref="J81:J82"/>
    <mergeCell ref="K81:K82"/>
    <mergeCell ref="G36:H37"/>
    <mergeCell ref="G43:H43"/>
    <mergeCell ref="G44:H44"/>
    <mergeCell ref="G45:H45"/>
    <mergeCell ref="G46:H46"/>
    <mergeCell ref="G47:H47"/>
    <mergeCell ref="G48:H48"/>
    <mergeCell ref="G49:H49"/>
    <mergeCell ref="G50:H50"/>
    <mergeCell ref="G51:H51"/>
    <mergeCell ref="G52:H52"/>
    <mergeCell ref="G53:H53"/>
    <mergeCell ref="G54:H54"/>
    <mergeCell ref="G55:H55"/>
    <mergeCell ref="G56:H56"/>
    <mergeCell ref="G57:H57"/>
    <mergeCell ref="G58:H58"/>
    <mergeCell ref="G64:H64"/>
    <mergeCell ref="G65:H65"/>
    <mergeCell ref="G66:H66"/>
    <mergeCell ref="G67:H67"/>
    <mergeCell ref="G68:H68"/>
    <mergeCell ref="G81:H82"/>
    <mergeCell ref="G59:H59"/>
    <mergeCell ref="G105:H105"/>
    <mergeCell ref="G106:H106"/>
    <mergeCell ref="G107:H107"/>
    <mergeCell ref="G108:H108"/>
    <mergeCell ref="G109:H109"/>
    <mergeCell ref="G110:H110"/>
    <mergeCell ref="G111:H111"/>
    <mergeCell ref="G96:H96"/>
    <mergeCell ref="G97:H97"/>
    <mergeCell ref="G98:H98"/>
    <mergeCell ref="G99:H99"/>
    <mergeCell ref="G100:H100"/>
    <mergeCell ref="G101:H101"/>
    <mergeCell ref="G102:H102"/>
    <mergeCell ref="G103:H103"/>
    <mergeCell ref="G104:H104"/>
  </mergeCells>
  <phoneticPr fontId="25" type="noConversion"/>
  <pageMargins left="0.34375" right="0.25" top="0.1875" bottom="0.75" header="0.3" footer="0.3"/>
  <pageSetup paperSize="9" orientation="portrait" horizontalDpi="0" verticalDpi="0" r:id="rId1"/>
  <headerFooter>
    <oddHeader>&amp;R&amp;"Calibri,обычный"&amp;8т. (495)640-08-84, 924-41-00</oddHeader>
    <oddFooter>&amp;CСтр.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8"/>
  <sheetViews>
    <sheetView view="pageBreakPreview" zoomScaleNormal="130" zoomScaleSheetLayoutView="100" zoomScalePageLayoutView="120" workbookViewId="0">
      <selection activeCell="B15" sqref="B15"/>
    </sheetView>
  </sheetViews>
  <sheetFormatPr defaultRowHeight="14.25" x14ac:dyDescent="0.2"/>
  <cols>
    <col min="1" max="1" width="9.3984375" customWidth="1"/>
    <col min="2" max="2" width="44.69921875" customWidth="1"/>
    <col min="3" max="3" width="4.796875" customWidth="1"/>
    <col min="4" max="4" width="6" customWidth="1"/>
    <col min="5" max="5" width="5.69921875" customWidth="1"/>
    <col min="6" max="6" width="5.796875" customWidth="1"/>
  </cols>
  <sheetData>
    <row r="1" spans="1:6" ht="73.150000000000006" customHeight="1" x14ac:dyDescent="0.2">
      <c r="C1" s="54"/>
    </row>
    <row r="2" spans="1:6" ht="26.25" customHeight="1" x14ac:dyDescent="0.2">
      <c r="A2" s="55" t="s">
        <v>322</v>
      </c>
      <c r="B2" s="55" t="s">
        <v>323</v>
      </c>
      <c r="C2" s="55" t="s">
        <v>159</v>
      </c>
      <c r="D2" s="55" t="s">
        <v>22</v>
      </c>
      <c r="E2" s="55" t="s">
        <v>54</v>
      </c>
      <c r="F2" s="55" t="s">
        <v>240</v>
      </c>
    </row>
    <row r="3" spans="1:6" ht="16.899999999999999" customHeight="1" x14ac:dyDescent="0.2">
      <c r="A3" s="382" t="s">
        <v>387</v>
      </c>
      <c r="B3" s="383"/>
      <c r="C3" s="383"/>
      <c r="D3" s="383"/>
      <c r="E3" s="383"/>
      <c r="F3" s="384"/>
    </row>
    <row r="4" spans="1:6" ht="27.75" customHeight="1" x14ac:dyDescent="0.2">
      <c r="A4" s="391" t="s">
        <v>777</v>
      </c>
      <c r="B4" s="290" t="s">
        <v>776</v>
      </c>
      <c r="C4" s="157">
        <v>25</v>
      </c>
      <c r="D4" s="149">
        <v>197.8</v>
      </c>
      <c r="E4" s="149">
        <v>217.6</v>
      </c>
      <c r="F4" s="149">
        <v>239</v>
      </c>
    </row>
    <row r="5" spans="1:6" ht="26.25" customHeight="1" x14ac:dyDescent="0.2">
      <c r="A5" s="386"/>
      <c r="B5" s="292"/>
      <c r="C5" s="150">
        <v>5</v>
      </c>
      <c r="D5" s="149">
        <v>81.900000000000006</v>
      </c>
      <c r="E5" s="149">
        <v>90.1</v>
      </c>
      <c r="F5" s="149">
        <v>99</v>
      </c>
    </row>
    <row r="6" spans="1:6" ht="27.75" customHeight="1" x14ac:dyDescent="0.2">
      <c r="A6" s="385" t="s">
        <v>775</v>
      </c>
      <c r="B6" s="290" t="s">
        <v>774</v>
      </c>
      <c r="C6" s="157">
        <v>25</v>
      </c>
      <c r="D6" s="149">
        <v>205</v>
      </c>
      <c r="E6" s="149">
        <v>226.7</v>
      </c>
      <c r="F6" s="149">
        <v>249</v>
      </c>
    </row>
    <row r="7" spans="1:6" ht="31.5" customHeight="1" x14ac:dyDescent="0.2">
      <c r="A7" s="386"/>
      <c r="B7" s="292"/>
      <c r="C7" s="150">
        <v>5</v>
      </c>
      <c r="D7" s="149">
        <v>98.5</v>
      </c>
      <c r="E7" s="149">
        <v>108.3</v>
      </c>
      <c r="F7" s="149">
        <v>119</v>
      </c>
    </row>
    <row r="8" spans="1:6" ht="25.5" customHeight="1" x14ac:dyDescent="0.2">
      <c r="A8" s="385" t="s">
        <v>773</v>
      </c>
      <c r="B8" s="290" t="s">
        <v>772</v>
      </c>
      <c r="C8" s="157">
        <v>25</v>
      </c>
      <c r="D8" s="149">
        <v>274.39999999999998</v>
      </c>
      <c r="E8" s="149">
        <v>301.8</v>
      </c>
      <c r="F8" s="149">
        <v>349</v>
      </c>
    </row>
    <row r="9" spans="1:6" ht="15" customHeight="1" x14ac:dyDescent="0.2">
      <c r="A9" s="386"/>
      <c r="B9" s="292"/>
      <c r="C9" s="150">
        <v>5</v>
      </c>
      <c r="D9" s="149">
        <v>123.3</v>
      </c>
      <c r="E9" s="149">
        <v>135.6</v>
      </c>
      <c r="F9" s="149">
        <v>149</v>
      </c>
    </row>
    <row r="10" spans="1:6" ht="39.6" customHeight="1" x14ac:dyDescent="0.2">
      <c r="A10" s="385" t="s">
        <v>771</v>
      </c>
      <c r="B10" s="290" t="s">
        <v>770</v>
      </c>
      <c r="C10" s="157">
        <v>25</v>
      </c>
      <c r="D10" s="149">
        <v>393.1</v>
      </c>
      <c r="E10" s="149">
        <v>432.4</v>
      </c>
      <c r="F10" s="149">
        <v>475</v>
      </c>
    </row>
    <row r="11" spans="1:6" ht="15.75" customHeight="1" x14ac:dyDescent="0.2">
      <c r="A11" s="386"/>
      <c r="B11" s="292"/>
      <c r="C11" s="150">
        <v>5</v>
      </c>
      <c r="D11" s="149">
        <v>153.1</v>
      </c>
      <c r="E11" s="149">
        <v>168.4</v>
      </c>
      <c r="F11" s="149">
        <v>185</v>
      </c>
    </row>
    <row r="12" spans="1:6" ht="66.75" customHeight="1" x14ac:dyDescent="0.2">
      <c r="A12" s="176" t="s">
        <v>769</v>
      </c>
      <c r="B12" s="148" t="s">
        <v>768</v>
      </c>
      <c r="C12" s="157">
        <v>25</v>
      </c>
      <c r="D12" s="149">
        <v>413</v>
      </c>
      <c r="E12" s="149">
        <v>454.3</v>
      </c>
      <c r="F12" s="149">
        <v>499</v>
      </c>
    </row>
    <row r="13" spans="1:6" ht="78" customHeight="1" x14ac:dyDescent="0.2">
      <c r="A13" s="385" t="s">
        <v>767</v>
      </c>
      <c r="B13" s="290" t="s">
        <v>793</v>
      </c>
      <c r="C13" s="157">
        <v>25</v>
      </c>
      <c r="D13" s="149">
        <v>495.7</v>
      </c>
      <c r="E13" s="149">
        <v>545.29999999999995</v>
      </c>
      <c r="F13" s="149">
        <v>599</v>
      </c>
    </row>
    <row r="14" spans="1:6" ht="27.75" customHeight="1" x14ac:dyDescent="0.2">
      <c r="A14" s="386"/>
      <c r="B14" s="292"/>
      <c r="C14" s="150">
        <v>5</v>
      </c>
      <c r="D14" s="149">
        <v>181.2</v>
      </c>
      <c r="E14" s="149">
        <v>199.4</v>
      </c>
      <c r="F14" s="149">
        <v>219</v>
      </c>
    </row>
    <row r="15" spans="1:6" ht="97.5" customHeight="1" x14ac:dyDescent="0.2">
      <c r="A15" s="176" t="s">
        <v>766</v>
      </c>
      <c r="B15" s="148" t="s">
        <v>765</v>
      </c>
      <c r="C15" s="157">
        <v>15</v>
      </c>
      <c r="D15" s="149">
        <v>661.2</v>
      </c>
      <c r="E15" s="149">
        <v>727.4</v>
      </c>
      <c r="F15" s="149">
        <v>799</v>
      </c>
    </row>
    <row r="16" spans="1:6" ht="54" customHeight="1" x14ac:dyDescent="0.2">
      <c r="A16" s="388" t="s">
        <v>764</v>
      </c>
      <c r="B16" s="293" t="s">
        <v>763</v>
      </c>
      <c r="C16" s="157">
        <v>25</v>
      </c>
      <c r="D16" s="149">
        <v>619.9</v>
      </c>
      <c r="E16" s="149">
        <v>681.8</v>
      </c>
      <c r="F16" s="149">
        <v>749</v>
      </c>
    </row>
    <row r="17" spans="1:7" ht="18.75" customHeight="1" x14ac:dyDescent="0.2">
      <c r="A17" s="388"/>
      <c r="B17" s="293"/>
      <c r="C17" s="150">
        <v>5</v>
      </c>
      <c r="D17" s="149">
        <v>214.3</v>
      </c>
      <c r="E17" s="149">
        <v>235.8</v>
      </c>
      <c r="F17" s="149">
        <v>259</v>
      </c>
    </row>
    <row r="18" spans="1:7" ht="42" customHeight="1" x14ac:dyDescent="0.2">
      <c r="A18" s="385" t="s">
        <v>762</v>
      </c>
      <c r="B18" s="290" t="s">
        <v>761</v>
      </c>
      <c r="C18" s="157">
        <v>25</v>
      </c>
      <c r="D18" s="149">
        <v>619.9</v>
      </c>
      <c r="E18" s="149">
        <v>681.8</v>
      </c>
      <c r="F18" s="149">
        <v>749</v>
      </c>
    </row>
    <row r="19" spans="1:7" x14ac:dyDescent="0.2">
      <c r="A19" s="386"/>
      <c r="B19" s="292"/>
      <c r="C19" s="150">
        <v>5</v>
      </c>
      <c r="D19" s="149">
        <v>214.3</v>
      </c>
      <c r="E19" s="149">
        <v>235.8</v>
      </c>
      <c r="F19" s="149">
        <v>259</v>
      </c>
    </row>
    <row r="20" spans="1:7" ht="37.5" customHeight="1" x14ac:dyDescent="0.2">
      <c r="A20" s="176" t="s">
        <v>760</v>
      </c>
      <c r="B20" s="172" t="s">
        <v>759</v>
      </c>
      <c r="C20" s="150">
        <v>25</v>
      </c>
      <c r="D20" s="149">
        <v>661.2</v>
      </c>
      <c r="E20" s="149">
        <v>727.4</v>
      </c>
      <c r="F20" s="149">
        <v>799</v>
      </c>
    </row>
    <row r="21" spans="1:7" ht="18" customHeight="1" x14ac:dyDescent="0.2">
      <c r="A21" s="382" t="s">
        <v>347</v>
      </c>
      <c r="B21" s="383"/>
      <c r="C21" s="383"/>
      <c r="D21" s="383"/>
      <c r="E21" s="383"/>
      <c r="F21" s="384"/>
      <c r="G21" s="6"/>
    </row>
    <row r="22" spans="1:7" ht="88.5" customHeight="1" x14ac:dyDescent="0.2">
      <c r="A22" s="175" t="s">
        <v>758</v>
      </c>
      <c r="B22" s="151" t="s">
        <v>757</v>
      </c>
      <c r="C22" s="157">
        <v>25</v>
      </c>
      <c r="D22" s="149">
        <v>227.6</v>
      </c>
      <c r="E22" s="149">
        <v>250.3</v>
      </c>
      <c r="F22" s="149">
        <v>275</v>
      </c>
    </row>
    <row r="23" spans="1:7" ht="70.5" customHeight="1" x14ac:dyDescent="0.2">
      <c r="A23" s="175" t="s">
        <v>756</v>
      </c>
      <c r="B23" s="151" t="s">
        <v>755</v>
      </c>
      <c r="C23" s="157">
        <v>20</v>
      </c>
      <c r="D23" s="149">
        <v>288.8</v>
      </c>
      <c r="E23" s="149">
        <v>317.7</v>
      </c>
      <c r="F23" s="149">
        <v>349</v>
      </c>
    </row>
    <row r="24" spans="1:7" ht="60" customHeight="1" x14ac:dyDescent="0.2">
      <c r="A24" s="175" t="s">
        <v>754</v>
      </c>
      <c r="B24" s="151" t="s">
        <v>753</v>
      </c>
      <c r="C24" s="157">
        <v>25</v>
      </c>
      <c r="D24" s="149">
        <v>525.5</v>
      </c>
      <c r="E24" s="149">
        <v>578.1</v>
      </c>
      <c r="F24" s="149">
        <v>635</v>
      </c>
    </row>
    <row r="25" spans="1:7" ht="63.75" customHeight="1" x14ac:dyDescent="0.2">
      <c r="A25" s="175" t="s">
        <v>752</v>
      </c>
      <c r="B25" s="151" t="s">
        <v>751</v>
      </c>
      <c r="C25" s="157">
        <v>20</v>
      </c>
      <c r="D25" s="149">
        <v>487.4</v>
      </c>
      <c r="E25" s="149">
        <v>536.20000000000005</v>
      </c>
      <c r="F25" s="149">
        <v>589</v>
      </c>
    </row>
    <row r="26" spans="1:7" ht="87" customHeight="1" x14ac:dyDescent="0.2">
      <c r="A26" s="175" t="s">
        <v>750</v>
      </c>
      <c r="B26" s="151" t="s">
        <v>749</v>
      </c>
      <c r="C26" s="157">
        <v>20</v>
      </c>
      <c r="D26" s="149">
        <v>289.7</v>
      </c>
      <c r="E26" s="149">
        <v>318.60000000000002</v>
      </c>
      <c r="F26" s="149">
        <v>349</v>
      </c>
    </row>
    <row r="27" spans="1:7" ht="72" customHeight="1" x14ac:dyDescent="0.2">
      <c r="A27" s="175" t="s">
        <v>748</v>
      </c>
      <c r="B27" s="151" t="s">
        <v>747</v>
      </c>
      <c r="C27" s="157">
        <v>20</v>
      </c>
      <c r="D27" s="149">
        <v>227.6</v>
      </c>
      <c r="E27" s="149">
        <v>250.3</v>
      </c>
      <c r="F27" s="149">
        <v>275</v>
      </c>
    </row>
    <row r="28" spans="1:7" ht="75" customHeight="1" x14ac:dyDescent="0.2">
      <c r="A28" s="175" t="s">
        <v>746</v>
      </c>
      <c r="B28" s="151" t="s">
        <v>745</v>
      </c>
      <c r="C28" s="157">
        <v>20</v>
      </c>
      <c r="D28" s="149">
        <v>355</v>
      </c>
      <c r="E28" s="149">
        <v>390.5</v>
      </c>
      <c r="F28" s="149">
        <v>429</v>
      </c>
    </row>
    <row r="29" spans="1:7" ht="94.5" customHeight="1" x14ac:dyDescent="0.2">
      <c r="A29" s="175" t="s">
        <v>744</v>
      </c>
      <c r="B29" s="151" t="s">
        <v>743</v>
      </c>
      <c r="C29" s="157">
        <v>20</v>
      </c>
      <c r="D29" s="149">
        <v>429.5</v>
      </c>
      <c r="E29" s="149">
        <v>472.5</v>
      </c>
      <c r="F29" s="149">
        <v>519</v>
      </c>
    </row>
    <row r="30" spans="1:7" ht="132" customHeight="1" x14ac:dyDescent="0.2">
      <c r="A30" s="175" t="s">
        <v>742</v>
      </c>
      <c r="B30" s="151" t="s">
        <v>741</v>
      </c>
      <c r="C30" s="157">
        <v>25</v>
      </c>
      <c r="D30" s="149">
        <v>371.6</v>
      </c>
      <c r="E30" s="149">
        <v>408.7</v>
      </c>
      <c r="F30" s="149">
        <v>449</v>
      </c>
    </row>
    <row r="31" spans="1:7" ht="102" customHeight="1" x14ac:dyDescent="0.2">
      <c r="A31" s="175" t="s">
        <v>324</v>
      </c>
      <c r="B31" s="151" t="s">
        <v>740</v>
      </c>
      <c r="C31" s="157">
        <v>25</v>
      </c>
      <c r="D31" s="149">
        <v>657.9</v>
      </c>
      <c r="E31" s="149">
        <v>723.7</v>
      </c>
      <c r="F31" s="149">
        <v>795</v>
      </c>
    </row>
    <row r="32" spans="1:7" ht="17.25" customHeight="1" x14ac:dyDescent="0.2">
      <c r="A32" s="382" t="s">
        <v>739</v>
      </c>
      <c r="B32" s="383"/>
      <c r="C32" s="383"/>
      <c r="D32" s="383"/>
      <c r="E32" s="383"/>
      <c r="F32" s="384"/>
      <c r="G32" s="6"/>
    </row>
    <row r="33" spans="1:6" ht="43.5" customHeight="1" x14ac:dyDescent="0.2">
      <c r="A33" s="177" t="s">
        <v>738</v>
      </c>
      <c r="B33" s="162" t="s">
        <v>737</v>
      </c>
      <c r="C33" s="174">
        <v>25</v>
      </c>
      <c r="D33" s="161">
        <v>277.2</v>
      </c>
      <c r="E33" s="161">
        <v>305</v>
      </c>
      <c r="F33" s="161">
        <v>335</v>
      </c>
    </row>
    <row r="34" spans="1:6" ht="48" customHeight="1" x14ac:dyDescent="0.2">
      <c r="A34" s="175" t="s">
        <v>736</v>
      </c>
      <c r="B34" s="151" t="s">
        <v>735</v>
      </c>
      <c r="C34" s="157">
        <v>25</v>
      </c>
      <c r="D34" s="149">
        <v>277.2</v>
      </c>
      <c r="E34" s="149">
        <v>305</v>
      </c>
      <c r="F34" s="149">
        <v>335</v>
      </c>
    </row>
    <row r="35" spans="1:6" ht="17.25" customHeight="1" x14ac:dyDescent="0.2">
      <c r="A35" s="387" t="s">
        <v>734</v>
      </c>
      <c r="B35" s="387"/>
      <c r="C35" s="387"/>
      <c r="D35" s="387"/>
      <c r="E35" s="387"/>
      <c r="F35" s="387"/>
    </row>
    <row r="36" spans="1:6" ht="29.25" customHeight="1" x14ac:dyDescent="0.2">
      <c r="A36" s="378" t="s">
        <v>733</v>
      </c>
      <c r="B36" s="380" t="s">
        <v>732</v>
      </c>
      <c r="C36" s="173">
        <v>20</v>
      </c>
      <c r="D36" s="149">
        <v>442.8</v>
      </c>
      <c r="E36" s="149">
        <v>487</v>
      </c>
      <c r="F36" s="149">
        <v>535</v>
      </c>
    </row>
    <row r="37" spans="1:6" s="163" customFormat="1" ht="17.45" customHeight="1" x14ac:dyDescent="0.2">
      <c r="A37" s="379"/>
      <c r="B37" s="381"/>
      <c r="C37" s="160">
        <v>4</v>
      </c>
      <c r="D37" s="149">
        <v>144.80000000000001</v>
      </c>
      <c r="E37" s="149">
        <v>159.30000000000001</v>
      </c>
      <c r="F37" s="149">
        <v>175</v>
      </c>
    </row>
    <row r="38" spans="1:6" ht="29.25" customHeight="1" x14ac:dyDescent="0.2">
      <c r="A38" s="175" t="s">
        <v>731</v>
      </c>
      <c r="B38" s="380" t="s">
        <v>730</v>
      </c>
      <c r="C38" s="173">
        <v>20</v>
      </c>
      <c r="D38" s="149">
        <v>570.20000000000005</v>
      </c>
      <c r="E38" s="149">
        <v>627.20000000000005</v>
      </c>
      <c r="F38" s="149">
        <v>689</v>
      </c>
    </row>
    <row r="39" spans="1:6" ht="26.25" customHeight="1" x14ac:dyDescent="0.2">
      <c r="A39" s="175" t="s">
        <v>729</v>
      </c>
      <c r="B39" s="381"/>
      <c r="C39" s="173">
        <v>20</v>
      </c>
      <c r="D39" s="149">
        <v>454.3</v>
      </c>
      <c r="E39" s="149">
        <v>499.8</v>
      </c>
      <c r="F39" s="149">
        <v>549</v>
      </c>
    </row>
    <row r="40" spans="1:6" ht="45.75" customHeight="1" x14ac:dyDescent="0.2">
      <c r="A40" s="378" t="s">
        <v>728</v>
      </c>
      <c r="B40" s="380" t="s">
        <v>727</v>
      </c>
      <c r="C40" s="173">
        <v>20</v>
      </c>
      <c r="D40" s="149">
        <v>297.10000000000002</v>
      </c>
      <c r="E40" s="149">
        <v>326.8</v>
      </c>
      <c r="F40" s="149">
        <v>359</v>
      </c>
    </row>
    <row r="41" spans="1:6" ht="42" customHeight="1" x14ac:dyDescent="0.2">
      <c r="A41" s="379"/>
      <c r="B41" s="381"/>
      <c r="C41" s="160">
        <v>4</v>
      </c>
      <c r="D41" s="149">
        <v>153.1</v>
      </c>
      <c r="E41" s="149">
        <v>168.4</v>
      </c>
      <c r="F41" s="149">
        <v>185</v>
      </c>
    </row>
    <row r="42" spans="1:6" ht="84" customHeight="1" x14ac:dyDescent="0.2">
      <c r="A42" s="175" t="s">
        <v>726</v>
      </c>
      <c r="B42" s="151" t="s">
        <v>725</v>
      </c>
      <c r="C42" s="158">
        <v>20</v>
      </c>
      <c r="D42" s="149">
        <v>624.79999999999995</v>
      </c>
      <c r="E42" s="149">
        <v>687.3</v>
      </c>
      <c r="F42" s="149">
        <v>755</v>
      </c>
    </row>
    <row r="43" spans="1:6" ht="16.5" customHeight="1" x14ac:dyDescent="0.2">
      <c r="A43" s="382" t="s">
        <v>724</v>
      </c>
      <c r="B43" s="383"/>
      <c r="C43" s="383"/>
      <c r="D43" s="383"/>
      <c r="E43" s="383"/>
      <c r="F43" s="384"/>
    </row>
    <row r="44" spans="1:6" ht="60.75" customHeight="1" x14ac:dyDescent="0.2">
      <c r="A44" s="176" t="s">
        <v>723</v>
      </c>
      <c r="B44" s="151" t="s">
        <v>722</v>
      </c>
      <c r="C44" s="157">
        <v>25</v>
      </c>
      <c r="D44" s="149">
        <v>280.60000000000002</v>
      </c>
      <c r="E44" s="149">
        <v>308.60000000000002</v>
      </c>
      <c r="F44" s="149">
        <v>339</v>
      </c>
    </row>
    <row r="45" spans="1:6" ht="58.15" customHeight="1" x14ac:dyDescent="0.2">
      <c r="A45" s="176" t="s">
        <v>721</v>
      </c>
      <c r="B45" s="151" t="s">
        <v>720</v>
      </c>
      <c r="C45" s="158">
        <v>25</v>
      </c>
      <c r="D45" s="149">
        <v>230.9</v>
      </c>
      <c r="E45" s="149">
        <v>254</v>
      </c>
      <c r="F45" s="149">
        <v>279</v>
      </c>
    </row>
    <row r="46" spans="1:6" ht="72" customHeight="1" x14ac:dyDescent="0.2">
      <c r="A46" s="176" t="s">
        <v>719</v>
      </c>
      <c r="B46" s="156" t="s">
        <v>718</v>
      </c>
      <c r="C46" s="157">
        <v>25</v>
      </c>
      <c r="D46" s="149">
        <v>189.5</v>
      </c>
      <c r="E46" s="149">
        <v>208.5</v>
      </c>
      <c r="F46" s="149">
        <v>229</v>
      </c>
    </row>
    <row r="47" spans="1:6" ht="89.25" customHeight="1" x14ac:dyDescent="0.2">
      <c r="A47" s="176" t="s">
        <v>794</v>
      </c>
      <c r="B47" s="151" t="s">
        <v>717</v>
      </c>
      <c r="C47" s="157">
        <v>20</v>
      </c>
      <c r="D47" s="149">
        <v>504</v>
      </c>
      <c r="E47" s="149">
        <v>554.4</v>
      </c>
      <c r="F47" s="149">
        <v>609</v>
      </c>
    </row>
    <row r="48" spans="1:6" ht="30.75" customHeight="1" x14ac:dyDescent="0.2">
      <c r="A48" s="385" t="s">
        <v>716</v>
      </c>
      <c r="B48" s="380" t="s">
        <v>715</v>
      </c>
      <c r="C48" s="157">
        <v>15</v>
      </c>
      <c r="D48" s="149">
        <v>225.1</v>
      </c>
      <c r="E48" s="149">
        <v>243</v>
      </c>
      <c r="F48" s="149">
        <v>259</v>
      </c>
    </row>
    <row r="49" spans="1:6" ht="29.25" customHeight="1" x14ac:dyDescent="0.2">
      <c r="A49" s="386"/>
      <c r="B49" s="381"/>
      <c r="C49" s="158">
        <v>3</v>
      </c>
      <c r="D49" s="149">
        <v>86</v>
      </c>
      <c r="E49" s="149">
        <v>92.9</v>
      </c>
      <c r="F49" s="149">
        <v>99</v>
      </c>
    </row>
    <row r="50" spans="1:6" ht="15.75" customHeight="1" x14ac:dyDescent="0.2">
      <c r="A50" s="387" t="s">
        <v>714</v>
      </c>
      <c r="B50" s="387"/>
      <c r="C50" s="387"/>
      <c r="D50" s="387"/>
      <c r="E50" s="387"/>
      <c r="F50" s="387"/>
    </row>
    <row r="51" spans="1:6" ht="18" customHeight="1" x14ac:dyDescent="0.2">
      <c r="A51" s="394" t="s">
        <v>713</v>
      </c>
      <c r="B51" s="380" t="s">
        <v>712</v>
      </c>
      <c r="C51" s="157">
        <v>25</v>
      </c>
      <c r="D51" s="149">
        <v>628.1</v>
      </c>
      <c r="E51" s="149">
        <v>691</v>
      </c>
      <c r="F51" s="149">
        <v>759</v>
      </c>
    </row>
    <row r="52" spans="1:6" ht="60" customHeight="1" x14ac:dyDescent="0.2">
      <c r="A52" s="394"/>
      <c r="B52" s="381"/>
      <c r="C52" s="158">
        <v>5</v>
      </c>
      <c r="D52" s="149">
        <v>186.2</v>
      </c>
      <c r="E52" s="149">
        <v>204.8</v>
      </c>
      <c r="F52" s="149">
        <v>225</v>
      </c>
    </row>
    <row r="53" spans="1:6" ht="38.25" customHeight="1" x14ac:dyDescent="0.2">
      <c r="A53" s="378" t="s">
        <v>0</v>
      </c>
      <c r="B53" s="380" t="s">
        <v>711</v>
      </c>
      <c r="C53" s="157">
        <v>20</v>
      </c>
      <c r="D53" s="149">
        <v>661.2</v>
      </c>
      <c r="E53" s="149">
        <v>727.4</v>
      </c>
      <c r="F53" s="149">
        <v>799</v>
      </c>
    </row>
    <row r="54" spans="1:6" ht="42" customHeight="1" x14ac:dyDescent="0.2">
      <c r="A54" s="379"/>
      <c r="B54" s="381"/>
      <c r="C54" s="157">
        <v>4</v>
      </c>
      <c r="D54" s="149">
        <v>219.3</v>
      </c>
      <c r="E54" s="149">
        <v>241.2</v>
      </c>
      <c r="F54" s="149">
        <v>265</v>
      </c>
    </row>
    <row r="55" spans="1:6" ht="71.25" customHeight="1" x14ac:dyDescent="0.2">
      <c r="A55" s="175" t="s">
        <v>1</v>
      </c>
      <c r="B55" s="151" t="s">
        <v>710</v>
      </c>
      <c r="C55" s="157">
        <v>20</v>
      </c>
      <c r="D55" s="149">
        <v>293.8</v>
      </c>
      <c r="E55" s="149">
        <v>323.2</v>
      </c>
      <c r="F55" s="149">
        <v>355</v>
      </c>
    </row>
    <row r="56" spans="1:6" ht="45.75" customHeight="1" x14ac:dyDescent="0.2">
      <c r="A56" s="175" t="s">
        <v>709</v>
      </c>
      <c r="B56" s="151" t="s">
        <v>708</v>
      </c>
      <c r="C56" s="157">
        <v>5</v>
      </c>
      <c r="D56" s="149">
        <v>177.9</v>
      </c>
      <c r="E56" s="149">
        <v>195.7</v>
      </c>
      <c r="F56" s="149">
        <v>215</v>
      </c>
    </row>
    <row r="57" spans="1:6" x14ac:dyDescent="0.2">
      <c r="A57" s="387" t="s">
        <v>483</v>
      </c>
      <c r="B57" s="387"/>
      <c r="C57" s="387"/>
      <c r="D57" s="387"/>
      <c r="E57" s="387"/>
      <c r="F57" s="387"/>
    </row>
    <row r="58" spans="1:6" ht="98.25" customHeight="1" x14ac:dyDescent="0.2">
      <c r="A58" s="175" t="s">
        <v>707</v>
      </c>
      <c r="B58" s="151" t="s">
        <v>706</v>
      </c>
      <c r="C58" s="157">
        <v>25</v>
      </c>
      <c r="D58" s="149">
        <v>653</v>
      </c>
      <c r="E58" s="149">
        <v>718.3</v>
      </c>
      <c r="F58" s="149">
        <v>789</v>
      </c>
    </row>
    <row r="59" spans="1:6" ht="129" customHeight="1" x14ac:dyDescent="0.2">
      <c r="A59" s="175" t="s">
        <v>705</v>
      </c>
      <c r="B59" s="151" t="s">
        <v>704</v>
      </c>
      <c r="C59" s="157">
        <v>25</v>
      </c>
      <c r="D59" s="149">
        <v>495.7</v>
      </c>
      <c r="E59" s="149">
        <v>545.29999999999995</v>
      </c>
      <c r="F59" s="149">
        <v>599</v>
      </c>
    </row>
    <row r="60" spans="1:6" ht="42" customHeight="1" x14ac:dyDescent="0.2">
      <c r="A60" s="378" t="s">
        <v>703</v>
      </c>
      <c r="B60" s="380" t="s">
        <v>702</v>
      </c>
      <c r="C60" s="157">
        <v>1.5</v>
      </c>
      <c r="D60" s="149">
        <v>293.8</v>
      </c>
      <c r="E60" s="149">
        <v>323.2</v>
      </c>
      <c r="F60" s="149">
        <v>355</v>
      </c>
    </row>
    <row r="61" spans="1:6" ht="50.25" customHeight="1" x14ac:dyDescent="0.2">
      <c r="A61" s="395"/>
      <c r="B61" s="390"/>
      <c r="C61" s="157">
        <v>4</v>
      </c>
      <c r="D61" s="149">
        <v>790.3</v>
      </c>
      <c r="E61" s="149">
        <v>869.4</v>
      </c>
      <c r="F61" s="149">
        <v>955</v>
      </c>
    </row>
    <row r="62" spans="1:6" ht="42.75" customHeight="1" x14ac:dyDescent="0.2">
      <c r="A62" s="379"/>
      <c r="B62" s="381"/>
      <c r="C62" s="157">
        <v>15</v>
      </c>
      <c r="D62" s="149">
        <v>2685.5</v>
      </c>
      <c r="E62" s="149">
        <v>2954.1</v>
      </c>
      <c r="F62" s="149">
        <v>3245</v>
      </c>
    </row>
    <row r="63" spans="1:6" ht="83.25" customHeight="1" x14ac:dyDescent="0.2">
      <c r="A63" s="378" t="s">
        <v>701</v>
      </c>
      <c r="B63" s="380" t="s">
        <v>700</v>
      </c>
      <c r="C63" s="157" t="s">
        <v>2</v>
      </c>
      <c r="D63" s="149">
        <v>2895.7</v>
      </c>
      <c r="E63" s="149">
        <v>3185.3</v>
      </c>
      <c r="F63" s="149">
        <v>3499</v>
      </c>
    </row>
    <row r="64" spans="1:6" ht="61.5" customHeight="1" x14ac:dyDescent="0.2">
      <c r="A64" s="379"/>
      <c r="B64" s="381"/>
      <c r="C64" s="157" t="s">
        <v>3</v>
      </c>
      <c r="D64" s="149">
        <v>542.1</v>
      </c>
      <c r="E64" s="149">
        <v>596.29999999999995</v>
      </c>
      <c r="F64" s="149">
        <v>655</v>
      </c>
    </row>
    <row r="65" spans="1:6" ht="138" customHeight="1" x14ac:dyDescent="0.2">
      <c r="A65" s="175" t="s">
        <v>4</v>
      </c>
      <c r="B65" s="151" t="s">
        <v>699</v>
      </c>
      <c r="C65" s="157">
        <v>25</v>
      </c>
      <c r="D65" s="149">
        <v>677.8</v>
      </c>
      <c r="E65" s="149">
        <v>745.6</v>
      </c>
      <c r="F65" s="149">
        <v>819</v>
      </c>
    </row>
    <row r="66" spans="1:6" ht="106.5" customHeight="1" x14ac:dyDescent="0.2">
      <c r="A66" s="378" t="s">
        <v>698</v>
      </c>
      <c r="B66" s="156" t="s">
        <v>697</v>
      </c>
      <c r="C66" s="157">
        <v>5</v>
      </c>
      <c r="D66" s="149">
        <v>161.4</v>
      </c>
      <c r="E66" s="149">
        <v>177.5</v>
      </c>
      <c r="F66" s="149">
        <v>195</v>
      </c>
    </row>
    <row r="67" spans="1:6" ht="18" customHeight="1" x14ac:dyDescent="0.2">
      <c r="A67" s="395"/>
      <c r="B67" s="155" t="s">
        <v>696</v>
      </c>
      <c r="C67" s="157">
        <v>5</v>
      </c>
      <c r="D67" s="149">
        <v>211</v>
      </c>
      <c r="E67" s="149">
        <v>232.1</v>
      </c>
      <c r="F67" s="149">
        <v>255</v>
      </c>
    </row>
    <row r="68" spans="1:6" ht="20.25" customHeight="1" x14ac:dyDescent="0.2">
      <c r="A68" s="379"/>
      <c r="B68" s="159" t="s">
        <v>695</v>
      </c>
      <c r="C68" s="157">
        <v>5</v>
      </c>
      <c r="D68" s="149">
        <v>247.4</v>
      </c>
      <c r="E68" s="149">
        <v>272.2</v>
      </c>
      <c r="F68" s="149">
        <v>299</v>
      </c>
    </row>
    <row r="69" spans="1:6" ht="88.5" customHeight="1" x14ac:dyDescent="0.2">
      <c r="A69" s="175" t="s">
        <v>5</v>
      </c>
      <c r="B69" s="151" t="s">
        <v>694</v>
      </c>
      <c r="C69" s="157">
        <v>2</v>
      </c>
      <c r="D69" s="149">
        <v>111.7</v>
      </c>
      <c r="E69" s="149">
        <v>122.9</v>
      </c>
      <c r="F69" s="149">
        <v>135</v>
      </c>
    </row>
    <row r="70" spans="1:6" ht="19.5" customHeight="1" x14ac:dyDescent="0.2">
      <c r="A70" s="378" t="s">
        <v>693</v>
      </c>
      <c r="B70" s="380" t="s">
        <v>692</v>
      </c>
      <c r="C70" s="157">
        <v>25</v>
      </c>
      <c r="D70" s="149">
        <v>749</v>
      </c>
      <c r="E70" s="149">
        <v>823.9</v>
      </c>
      <c r="F70" s="149">
        <v>905</v>
      </c>
    </row>
    <row r="71" spans="1:6" ht="53.25" customHeight="1" x14ac:dyDescent="0.2">
      <c r="A71" s="379"/>
      <c r="B71" s="381"/>
      <c r="C71" s="157">
        <v>5</v>
      </c>
      <c r="D71" s="149">
        <v>181.2</v>
      </c>
      <c r="E71" s="149">
        <v>199.4</v>
      </c>
      <c r="F71" s="149">
        <v>219</v>
      </c>
    </row>
    <row r="72" spans="1:6" ht="71.25" customHeight="1" x14ac:dyDescent="0.2">
      <c r="A72" s="175" t="s">
        <v>691</v>
      </c>
      <c r="B72" s="151" t="s">
        <v>690</v>
      </c>
      <c r="C72" s="157" t="s">
        <v>6</v>
      </c>
      <c r="D72" s="149">
        <v>826.8</v>
      </c>
      <c r="E72" s="149">
        <v>909.4</v>
      </c>
      <c r="F72" s="149">
        <v>999</v>
      </c>
    </row>
    <row r="73" spans="1:6" ht="102" customHeight="1" x14ac:dyDescent="0.2">
      <c r="A73" s="175" t="s">
        <v>689</v>
      </c>
      <c r="B73" s="151" t="s">
        <v>688</v>
      </c>
      <c r="C73" s="157">
        <v>20</v>
      </c>
      <c r="D73" s="149">
        <v>566.9</v>
      </c>
      <c r="E73" s="149">
        <v>623.6</v>
      </c>
      <c r="F73" s="149">
        <v>685</v>
      </c>
    </row>
    <row r="74" spans="1:6" ht="66" customHeight="1" x14ac:dyDescent="0.2">
      <c r="A74" s="175" t="s">
        <v>7</v>
      </c>
      <c r="B74" s="151" t="s">
        <v>687</v>
      </c>
      <c r="C74" s="157">
        <v>20</v>
      </c>
      <c r="D74" s="149">
        <v>955.9</v>
      </c>
      <c r="E74" s="149">
        <v>1051.4000000000001</v>
      </c>
      <c r="F74" s="149">
        <v>1155</v>
      </c>
    </row>
    <row r="75" spans="1:6" ht="76.5" customHeight="1" x14ac:dyDescent="0.2">
      <c r="A75" s="175" t="s">
        <v>686</v>
      </c>
      <c r="B75" s="151" t="s">
        <v>685</v>
      </c>
      <c r="C75" s="157">
        <v>5</v>
      </c>
      <c r="D75" s="149">
        <v>269</v>
      </c>
      <c r="E75" s="149">
        <v>295.89999999999998</v>
      </c>
      <c r="F75" s="149">
        <v>325</v>
      </c>
    </row>
    <row r="76" spans="1:6" ht="70.5" customHeight="1" x14ac:dyDescent="0.2">
      <c r="A76" s="175" t="s">
        <v>684</v>
      </c>
      <c r="B76" s="151" t="s">
        <v>683</v>
      </c>
      <c r="C76" s="157">
        <v>25</v>
      </c>
      <c r="D76" s="149">
        <v>475.9</v>
      </c>
      <c r="E76" s="149">
        <v>523.4</v>
      </c>
      <c r="F76" s="149">
        <v>575</v>
      </c>
    </row>
    <row r="77" spans="1:6" ht="19.5" customHeight="1" x14ac:dyDescent="0.2">
      <c r="A77" s="382" t="s">
        <v>682</v>
      </c>
      <c r="B77" s="383"/>
      <c r="C77" s="383"/>
      <c r="D77" s="383"/>
      <c r="E77" s="383"/>
      <c r="F77" s="384"/>
    </row>
    <row r="78" spans="1:6" ht="37.5" customHeight="1" x14ac:dyDescent="0.2">
      <c r="A78" s="396" t="s">
        <v>681</v>
      </c>
      <c r="B78" s="380" t="s">
        <v>680</v>
      </c>
      <c r="C78" s="157">
        <v>25</v>
      </c>
      <c r="D78" s="149">
        <v>566.9</v>
      </c>
      <c r="E78" s="149">
        <v>623.6</v>
      </c>
      <c r="F78" s="149">
        <v>685</v>
      </c>
    </row>
    <row r="79" spans="1:6" ht="29.25" customHeight="1" x14ac:dyDescent="0.2">
      <c r="A79" s="397"/>
      <c r="B79" s="381"/>
      <c r="C79" s="158">
        <v>5</v>
      </c>
      <c r="D79" s="149">
        <v>186.2</v>
      </c>
      <c r="E79" s="149">
        <v>204.8</v>
      </c>
      <c r="F79" s="149">
        <v>225</v>
      </c>
    </row>
    <row r="80" spans="1:6" ht="18.75" customHeight="1" x14ac:dyDescent="0.2">
      <c r="A80" s="382" t="s">
        <v>679</v>
      </c>
      <c r="B80" s="383"/>
      <c r="C80" s="383"/>
      <c r="D80" s="383"/>
      <c r="E80" s="383"/>
      <c r="F80" s="384"/>
    </row>
    <row r="81" spans="1:6" ht="54.75" customHeight="1" x14ac:dyDescent="0.2">
      <c r="A81" s="176" t="s">
        <v>795</v>
      </c>
      <c r="B81" s="151" t="s">
        <v>678</v>
      </c>
      <c r="C81" s="157">
        <v>20</v>
      </c>
      <c r="D81" s="149">
        <v>495.7</v>
      </c>
      <c r="E81" s="149">
        <v>545.29999999999995</v>
      </c>
      <c r="F81" s="149">
        <v>599</v>
      </c>
    </row>
    <row r="82" spans="1:6" ht="60" customHeight="1" x14ac:dyDescent="0.2">
      <c r="A82" s="176" t="s">
        <v>796</v>
      </c>
      <c r="B82" s="151" t="s">
        <v>678</v>
      </c>
      <c r="C82" s="157">
        <v>20</v>
      </c>
      <c r="D82" s="149">
        <v>393.1</v>
      </c>
      <c r="E82" s="149">
        <v>432.4</v>
      </c>
      <c r="F82" s="149">
        <v>475</v>
      </c>
    </row>
    <row r="83" spans="1:6" ht="91.5" customHeight="1" x14ac:dyDescent="0.2">
      <c r="A83" s="176" t="s">
        <v>797</v>
      </c>
      <c r="B83" s="151" t="s">
        <v>677</v>
      </c>
      <c r="C83" s="157">
        <v>20</v>
      </c>
      <c r="D83" s="149">
        <v>330.2</v>
      </c>
      <c r="E83" s="149">
        <v>363.2</v>
      </c>
      <c r="F83" s="149">
        <v>399</v>
      </c>
    </row>
    <row r="84" spans="1:6" ht="75" customHeight="1" x14ac:dyDescent="0.2">
      <c r="A84" s="385" t="s">
        <v>676</v>
      </c>
      <c r="B84" s="156" t="s">
        <v>675</v>
      </c>
      <c r="C84" s="154">
        <v>2</v>
      </c>
      <c r="D84" s="149">
        <v>128.30000000000001</v>
      </c>
      <c r="E84" s="149">
        <v>141.1</v>
      </c>
      <c r="F84" s="149">
        <v>155</v>
      </c>
    </row>
    <row r="85" spans="1:6" ht="25.5" x14ac:dyDescent="0.2">
      <c r="A85" s="391"/>
      <c r="B85" s="155" t="s">
        <v>674</v>
      </c>
      <c r="C85" s="154">
        <v>2</v>
      </c>
      <c r="D85" s="149">
        <v>131.6</v>
      </c>
      <c r="E85" s="149">
        <v>144.69999999999999</v>
      </c>
      <c r="F85" s="149">
        <v>159</v>
      </c>
    </row>
    <row r="86" spans="1:6" x14ac:dyDescent="0.2">
      <c r="A86" s="391"/>
      <c r="B86" s="155" t="s">
        <v>673</v>
      </c>
      <c r="C86" s="154">
        <v>2</v>
      </c>
      <c r="D86" s="149">
        <v>144.80000000000001</v>
      </c>
      <c r="E86" s="149">
        <v>159.30000000000001</v>
      </c>
      <c r="F86" s="149">
        <v>175</v>
      </c>
    </row>
    <row r="87" spans="1:6" x14ac:dyDescent="0.2">
      <c r="A87" s="391"/>
      <c r="B87" s="155" t="s">
        <v>672</v>
      </c>
      <c r="C87" s="154">
        <v>2</v>
      </c>
      <c r="D87" s="149">
        <v>264</v>
      </c>
      <c r="E87" s="149">
        <v>290.39999999999998</v>
      </c>
      <c r="F87" s="149">
        <v>319</v>
      </c>
    </row>
    <row r="88" spans="1:6" ht="30" customHeight="1" x14ac:dyDescent="0.2">
      <c r="A88" s="386"/>
      <c r="B88" s="155" t="s">
        <v>671</v>
      </c>
      <c r="C88" s="154">
        <v>2</v>
      </c>
      <c r="D88" s="149">
        <v>164.7</v>
      </c>
      <c r="E88" s="149">
        <v>181.2</v>
      </c>
      <c r="F88" s="149">
        <v>199</v>
      </c>
    </row>
    <row r="89" spans="1:6" ht="15" customHeight="1" x14ac:dyDescent="0.2">
      <c r="A89" s="387" t="s">
        <v>59</v>
      </c>
      <c r="B89" s="387"/>
      <c r="C89" s="387"/>
      <c r="D89" s="387"/>
      <c r="E89" s="387"/>
      <c r="F89" s="387"/>
    </row>
    <row r="90" spans="1:6" ht="28.5" customHeight="1" x14ac:dyDescent="0.2">
      <c r="A90" s="392" t="s">
        <v>670</v>
      </c>
      <c r="B90" s="380" t="s">
        <v>669</v>
      </c>
      <c r="C90" s="153" t="s">
        <v>8</v>
      </c>
      <c r="D90" s="149">
        <v>202.8</v>
      </c>
      <c r="E90" s="149">
        <v>223</v>
      </c>
      <c r="F90" s="149">
        <v>245</v>
      </c>
    </row>
    <row r="91" spans="1:6" ht="40.5" customHeight="1" x14ac:dyDescent="0.2">
      <c r="A91" s="392"/>
      <c r="B91" s="381"/>
      <c r="C91" s="153" t="s">
        <v>9</v>
      </c>
      <c r="D91" s="149">
        <v>525.5</v>
      </c>
      <c r="E91" s="149">
        <v>578.1</v>
      </c>
      <c r="F91" s="149">
        <v>635</v>
      </c>
    </row>
    <row r="92" spans="1:6" ht="23.25" customHeight="1" x14ac:dyDescent="0.2">
      <c r="A92" s="388" t="s">
        <v>668</v>
      </c>
      <c r="B92" s="393" t="s">
        <v>798</v>
      </c>
      <c r="C92" s="152" t="s">
        <v>10</v>
      </c>
      <c r="D92" s="149">
        <v>144.80000000000001</v>
      </c>
      <c r="E92" s="149">
        <v>159.30000000000001</v>
      </c>
      <c r="F92" s="149">
        <v>175</v>
      </c>
    </row>
    <row r="93" spans="1:6" ht="24" customHeight="1" x14ac:dyDescent="0.2">
      <c r="A93" s="388"/>
      <c r="B93" s="393"/>
      <c r="C93" s="152" t="s">
        <v>8</v>
      </c>
      <c r="D93" s="149">
        <v>393.1</v>
      </c>
      <c r="E93" s="149">
        <v>432.4</v>
      </c>
      <c r="F93" s="149">
        <v>475</v>
      </c>
    </row>
    <row r="94" spans="1:6" ht="23.25" customHeight="1" x14ac:dyDescent="0.2">
      <c r="A94" s="388"/>
      <c r="B94" s="393"/>
      <c r="C94" s="152" t="s">
        <v>9</v>
      </c>
      <c r="D94" s="149">
        <v>997.2</v>
      </c>
      <c r="E94" s="149">
        <v>1097</v>
      </c>
      <c r="F94" s="149">
        <v>1205</v>
      </c>
    </row>
    <row r="95" spans="1:6" ht="16.899999999999999" customHeight="1" x14ac:dyDescent="0.2">
      <c r="A95" s="388" t="s">
        <v>667</v>
      </c>
      <c r="B95" s="380" t="s">
        <v>666</v>
      </c>
      <c r="C95" s="152" t="s">
        <v>10</v>
      </c>
      <c r="D95" s="149">
        <v>211</v>
      </c>
      <c r="E95" s="149">
        <v>232.1</v>
      </c>
      <c r="F95" s="149">
        <v>255</v>
      </c>
    </row>
    <row r="96" spans="1:6" ht="51" customHeight="1" x14ac:dyDescent="0.2">
      <c r="A96" s="388"/>
      <c r="B96" s="390"/>
      <c r="C96" s="152" t="s">
        <v>8</v>
      </c>
      <c r="D96" s="149">
        <v>542.1</v>
      </c>
      <c r="E96" s="149">
        <v>596.29999999999995</v>
      </c>
      <c r="F96" s="149">
        <v>655</v>
      </c>
    </row>
    <row r="97" spans="1:6" x14ac:dyDescent="0.2">
      <c r="A97" s="388"/>
      <c r="B97" s="381"/>
      <c r="C97" s="152" t="s">
        <v>9</v>
      </c>
      <c r="D97" s="149">
        <v>1361.4</v>
      </c>
      <c r="E97" s="149">
        <v>1497.5</v>
      </c>
      <c r="F97" s="149">
        <v>1645</v>
      </c>
    </row>
    <row r="98" spans="1:6" ht="65.25" customHeight="1" x14ac:dyDescent="0.2">
      <c r="A98" s="388" t="s">
        <v>665</v>
      </c>
      <c r="B98" s="380" t="s">
        <v>664</v>
      </c>
      <c r="C98" s="152" t="s">
        <v>8</v>
      </c>
      <c r="D98" s="149">
        <v>434.5</v>
      </c>
      <c r="E98" s="149">
        <v>477.9</v>
      </c>
      <c r="F98" s="149">
        <v>525</v>
      </c>
    </row>
    <row r="99" spans="1:6" ht="48.75" customHeight="1" x14ac:dyDescent="0.2">
      <c r="A99" s="388"/>
      <c r="B99" s="381"/>
      <c r="C99" s="150" t="s">
        <v>9</v>
      </c>
      <c r="D99" s="149">
        <v>1339.9</v>
      </c>
      <c r="E99" s="149">
        <v>1473.8</v>
      </c>
      <c r="F99" s="149">
        <v>1619</v>
      </c>
    </row>
    <row r="100" spans="1:6" ht="36" customHeight="1" x14ac:dyDescent="0.2">
      <c r="A100" s="388" t="s">
        <v>663</v>
      </c>
      <c r="B100" s="380" t="s">
        <v>662</v>
      </c>
      <c r="C100" s="150" t="s">
        <v>10</v>
      </c>
      <c r="D100" s="149">
        <v>120</v>
      </c>
      <c r="E100" s="149">
        <v>132</v>
      </c>
      <c r="F100" s="149">
        <v>145</v>
      </c>
    </row>
    <row r="101" spans="1:6" ht="36" customHeight="1" x14ac:dyDescent="0.2">
      <c r="A101" s="388"/>
      <c r="B101" s="390"/>
      <c r="C101" s="150" t="s">
        <v>8</v>
      </c>
      <c r="D101" s="149">
        <v>297.10000000000002</v>
      </c>
      <c r="E101" s="149">
        <v>326.8</v>
      </c>
      <c r="F101" s="149">
        <v>359</v>
      </c>
    </row>
    <row r="102" spans="1:6" ht="36" customHeight="1" x14ac:dyDescent="0.2">
      <c r="A102" s="388"/>
      <c r="B102" s="381"/>
      <c r="C102" s="150" t="s">
        <v>9</v>
      </c>
      <c r="D102" s="149">
        <v>760.6</v>
      </c>
      <c r="E102" s="149">
        <v>836.6</v>
      </c>
      <c r="F102" s="149">
        <v>919</v>
      </c>
    </row>
    <row r="103" spans="1:6" ht="38.25" customHeight="1" x14ac:dyDescent="0.2">
      <c r="A103" s="388" t="s">
        <v>661</v>
      </c>
      <c r="B103" s="380" t="s">
        <v>660</v>
      </c>
      <c r="C103" s="150" t="s">
        <v>11</v>
      </c>
      <c r="D103" s="149">
        <v>285.5</v>
      </c>
      <c r="E103" s="149">
        <v>314.10000000000002</v>
      </c>
      <c r="F103" s="149">
        <v>345</v>
      </c>
    </row>
    <row r="104" spans="1:6" ht="33.75" customHeight="1" x14ac:dyDescent="0.2">
      <c r="A104" s="388"/>
      <c r="B104" s="381"/>
      <c r="C104" s="150" t="s">
        <v>12</v>
      </c>
      <c r="D104" s="149">
        <v>707.6</v>
      </c>
      <c r="E104" s="149">
        <v>778.3</v>
      </c>
      <c r="F104" s="149">
        <v>855</v>
      </c>
    </row>
    <row r="105" spans="1:6" ht="15.6" customHeight="1" x14ac:dyDescent="0.2">
      <c r="A105" s="382" t="s">
        <v>13</v>
      </c>
      <c r="B105" s="383"/>
      <c r="C105" s="383"/>
      <c r="D105" s="383"/>
      <c r="E105" s="383"/>
      <c r="F105" s="384"/>
    </row>
    <row r="106" spans="1:6" ht="39" customHeight="1" x14ac:dyDescent="0.2">
      <c r="A106" s="385" t="s">
        <v>659</v>
      </c>
      <c r="B106" s="380" t="s">
        <v>658</v>
      </c>
      <c r="C106" s="150" t="s">
        <v>10</v>
      </c>
      <c r="D106" s="149">
        <v>95.2</v>
      </c>
      <c r="E106" s="149">
        <v>104.7</v>
      </c>
      <c r="F106" s="149">
        <v>115</v>
      </c>
    </row>
    <row r="107" spans="1:6" ht="39" customHeight="1" x14ac:dyDescent="0.2">
      <c r="A107" s="391"/>
      <c r="B107" s="390"/>
      <c r="C107" s="150" t="s">
        <v>8</v>
      </c>
      <c r="D107" s="149">
        <v>219.3</v>
      </c>
      <c r="E107" s="149">
        <v>241.2</v>
      </c>
      <c r="F107" s="149">
        <v>265</v>
      </c>
    </row>
    <row r="108" spans="1:6" ht="35.25" customHeight="1" x14ac:dyDescent="0.2">
      <c r="A108" s="386"/>
      <c r="B108" s="381"/>
      <c r="C108" s="150" t="s">
        <v>9</v>
      </c>
      <c r="D108" s="149">
        <v>727.4</v>
      </c>
      <c r="E108" s="149">
        <v>800.2</v>
      </c>
      <c r="F108" s="149">
        <v>879</v>
      </c>
    </row>
    <row r="109" spans="1:6" ht="47.25" customHeight="1" x14ac:dyDescent="0.2">
      <c r="A109" s="176" t="s">
        <v>657</v>
      </c>
      <c r="B109" s="151" t="s">
        <v>656</v>
      </c>
      <c r="C109" s="150" t="s">
        <v>9</v>
      </c>
      <c r="D109" s="149">
        <v>1377.9</v>
      </c>
      <c r="E109" s="149">
        <v>1515.7</v>
      </c>
      <c r="F109" s="149">
        <v>1665</v>
      </c>
    </row>
    <row r="110" spans="1:6" ht="59.25" customHeight="1" x14ac:dyDescent="0.2">
      <c r="A110" s="176" t="s">
        <v>655</v>
      </c>
      <c r="B110" s="151" t="s">
        <v>654</v>
      </c>
      <c r="C110" s="150" t="s">
        <v>9</v>
      </c>
      <c r="D110" s="149">
        <v>1113.0999999999999</v>
      </c>
      <c r="E110" s="149">
        <v>1224.4000000000001</v>
      </c>
      <c r="F110" s="149">
        <v>1345</v>
      </c>
    </row>
    <row r="111" spans="1:6" ht="63.75" x14ac:dyDescent="0.2">
      <c r="A111" s="176" t="s">
        <v>653</v>
      </c>
      <c r="B111" s="151" t="s">
        <v>652</v>
      </c>
      <c r="C111" s="150" t="s">
        <v>8</v>
      </c>
      <c r="D111" s="149">
        <v>451</v>
      </c>
      <c r="E111" s="149">
        <v>496.1</v>
      </c>
      <c r="F111" s="149">
        <v>545</v>
      </c>
    </row>
    <row r="112" spans="1:6" ht="105" customHeight="1" x14ac:dyDescent="0.2">
      <c r="A112" s="176" t="s">
        <v>651</v>
      </c>
      <c r="B112" s="151" t="s">
        <v>650</v>
      </c>
      <c r="C112" s="150" t="s">
        <v>9</v>
      </c>
      <c r="D112" s="149">
        <v>674.5</v>
      </c>
      <c r="E112" s="149">
        <v>741.9</v>
      </c>
      <c r="F112" s="149">
        <v>815</v>
      </c>
    </row>
    <row r="113" spans="1:6" ht="87.75" customHeight="1" x14ac:dyDescent="0.2">
      <c r="A113" s="176" t="s">
        <v>649</v>
      </c>
      <c r="B113" s="151" t="s">
        <v>648</v>
      </c>
      <c r="C113" s="150" t="s">
        <v>9</v>
      </c>
      <c r="D113" s="149">
        <v>641.4</v>
      </c>
      <c r="E113" s="149">
        <v>705.5</v>
      </c>
      <c r="F113" s="149">
        <v>775</v>
      </c>
    </row>
    <row r="114" spans="1:6" ht="18" customHeight="1" x14ac:dyDescent="0.2">
      <c r="A114" s="382" t="s">
        <v>647</v>
      </c>
      <c r="B114" s="383"/>
      <c r="C114" s="383"/>
      <c r="D114" s="383"/>
      <c r="E114" s="383"/>
      <c r="F114" s="384"/>
    </row>
    <row r="115" spans="1:6" ht="15.75" customHeight="1" x14ac:dyDescent="0.2">
      <c r="A115" s="388" t="s">
        <v>646</v>
      </c>
      <c r="B115" s="389" t="s">
        <v>14</v>
      </c>
      <c r="C115" s="150" t="s">
        <v>15</v>
      </c>
      <c r="D115" s="149">
        <v>29</v>
      </c>
      <c r="E115" s="149">
        <v>31.9</v>
      </c>
      <c r="F115" s="149">
        <v>35</v>
      </c>
    </row>
    <row r="116" spans="1:6" x14ac:dyDescent="0.2">
      <c r="A116" s="388"/>
      <c r="B116" s="389"/>
      <c r="C116" s="150" t="s">
        <v>16</v>
      </c>
      <c r="D116" s="149">
        <v>29</v>
      </c>
      <c r="E116" s="149">
        <v>31.9</v>
      </c>
      <c r="F116" s="149">
        <v>35</v>
      </c>
    </row>
    <row r="117" spans="1:6" x14ac:dyDescent="0.2">
      <c r="A117" s="388"/>
      <c r="B117" s="389"/>
      <c r="C117" s="150" t="s">
        <v>17</v>
      </c>
      <c r="D117" s="149">
        <v>29</v>
      </c>
      <c r="E117" s="149">
        <v>31.9</v>
      </c>
      <c r="F117" s="149">
        <v>35</v>
      </c>
    </row>
    <row r="118" spans="1:6" ht="15.75" customHeight="1" x14ac:dyDescent="0.2">
      <c r="A118" s="388"/>
      <c r="B118" s="389"/>
      <c r="C118" s="150" t="s">
        <v>18</v>
      </c>
      <c r="D118" s="149">
        <v>29</v>
      </c>
      <c r="E118" s="149">
        <v>31.9</v>
      </c>
      <c r="F118" s="149">
        <v>35</v>
      </c>
    </row>
    <row r="119" spans="1:6" ht="15" customHeight="1" x14ac:dyDescent="0.2">
      <c r="A119" s="388"/>
      <c r="B119" s="389"/>
      <c r="C119" s="150" t="s">
        <v>19</v>
      </c>
      <c r="D119" s="149">
        <v>29</v>
      </c>
      <c r="E119" s="149">
        <v>31.9</v>
      </c>
      <c r="F119" s="149">
        <v>35</v>
      </c>
    </row>
    <row r="120" spans="1:6" ht="15.75" customHeight="1" x14ac:dyDescent="0.2">
      <c r="A120" s="388"/>
      <c r="B120" s="389"/>
      <c r="C120" s="150" t="s">
        <v>20</v>
      </c>
      <c r="D120" s="149">
        <v>29</v>
      </c>
      <c r="E120" s="149">
        <v>31.9</v>
      </c>
      <c r="F120" s="149">
        <v>35</v>
      </c>
    </row>
    <row r="121" spans="1:6" ht="15.75" customHeight="1" x14ac:dyDescent="0.2">
      <c r="A121" s="388"/>
      <c r="B121" s="389"/>
      <c r="C121" s="150" t="s">
        <v>21</v>
      </c>
      <c r="D121" s="149">
        <v>29</v>
      </c>
      <c r="E121" s="149">
        <v>31.9</v>
      </c>
      <c r="F121" s="149">
        <v>35</v>
      </c>
    </row>
    <row r="122" spans="1:6" ht="35.450000000000003" customHeight="1" x14ac:dyDescent="0.2"/>
    <row r="123" spans="1:6" ht="37.15" customHeight="1" x14ac:dyDescent="0.2"/>
    <row r="124" spans="1:6" ht="37.15" customHeight="1" x14ac:dyDescent="0.2"/>
    <row r="125" spans="1:6" ht="37.15" customHeight="1" x14ac:dyDescent="0.2"/>
    <row r="126" spans="1:6" ht="16.899999999999999" customHeight="1" x14ac:dyDescent="0.2"/>
    <row r="127" spans="1:6" ht="33" customHeight="1" x14ac:dyDescent="0.2"/>
    <row r="128" spans="1:6" ht="30.75" customHeight="1" x14ac:dyDescent="0.2"/>
    <row r="129" ht="33" customHeight="1" x14ac:dyDescent="0.2"/>
    <row r="130" ht="41.45" customHeight="1" x14ac:dyDescent="0.2"/>
    <row r="132" ht="26.25" customHeight="1" x14ac:dyDescent="0.2"/>
    <row r="133" ht="26.25" customHeight="1" x14ac:dyDescent="0.2"/>
    <row r="134" ht="30" customHeight="1" x14ac:dyDescent="0.2"/>
    <row r="137" ht="84" customHeight="1" x14ac:dyDescent="0.2"/>
    <row r="138" ht="18" customHeight="1" x14ac:dyDescent="0.2"/>
  </sheetData>
  <mergeCells count="63">
    <mergeCell ref="A80:F80"/>
    <mergeCell ref="A60:A62"/>
    <mergeCell ref="B60:B62"/>
    <mergeCell ref="A63:A64"/>
    <mergeCell ref="B63:B64"/>
    <mergeCell ref="A3:F3"/>
    <mergeCell ref="A57:F57"/>
    <mergeCell ref="A48:A49"/>
    <mergeCell ref="B48:B49"/>
    <mergeCell ref="A77:F77"/>
    <mergeCell ref="A4:A5"/>
    <mergeCell ref="B4:B5"/>
    <mergeCell ref="A6:A7"/>
    <mergeCell ref="B6:B7"/>
    <mergeCell ref="A8:A9"/>
    <mergeCell ref="B8:B9"/>
    <mergeCell ref="A10:A11"/>
    <mergeCell ref="B10:B11"/>
    <mergeCell ref="A13:A14"/>
    <mergeCell ref="B13:B14"/>
    <mergeCell ref="A16:A17"/>
    <mergeCell ref="A84:A88"/>
    <mergeCell ref="A89:F89"/>
    <mergeCell ref="B70:B71"/>
    <mergeCell ref="A70:A71"/>
    <mergeCell ref="B38:B39"/>
    <mergeCell ref="A50:F50"/>
    <mergeCell ref="B53:B54"/>
    <mergeCell ref="A53:A54"/>
    <mergeCell ref="A51:A52"/>
    <mergeCell ref="B51:B52"/>
    <mergeCell ref="A40:A41"/>
    <mergeCell ref="B40:B41"/>
    <mergeCell ref="A43:F43"/>
    <mergeCell ref="A66:A68"/>
    <mergeCell ref="A78:A79"/>
    <mergeCell ref="B78:B79"/>
    <mergeCell ref="B90:B91"/>
    <mergeCell ref="A90:A91"/>
    <mergeCell ref="A95:A97"/>
    <mergeCell ref="B95:B97"/>
    <mergeCell ref="B92:B94"/>
    <mergeCell ref="A92:A94"/>
    <mergeCell ref="B98:B99"/>
    <mergeCell ref="A98:A99"/>
    <mergeCell ref="B115:B121"/>
    <mergeCell ref="A115:A121"/>
    <mergeCell ref="B103:B104"/>
    <mergeCell ref="A103:A104"/>
    <mergeCell ref="A100:A102"/>
    <mergeCell ref="B100:B102"/>
    <mergeCell ref="A106:A108"/>
    <mergeCell ref="B106:B108"/>
    <mergeCell ref="A105:F105"/>
    <mergeCell ref="A114:F114"/>
    <mergeCell ref="A36:A37"/>
    <mergeCell ref="B36:B37"/>
    <mergeCell ref="A21:F21"/>
    <mergeCell ref="B16:B17"/>
    <mergeCell ref="A18:A19"/>
    <mergeCell ref="B18:B19"/>
    <mergeCell ref="A32:F32"/>
    <mergeCell ref="A35:F35"/>
  </mergeCells>
  <pageMargins left="0.25" right="0.25" top="0.75" bottom="1.1371527777777777" header="0.3" footer="0.3"/>
  <pageSetup paperSize="9" orientation="portrait" verticalDpi="0" r:id="rId1"/>
  <headerFooter alignWithMargins="0">
    <oddHeader>&amp;Rт. (985)640-09-94,640-08-84</oddHeader>
    <oddFooter>&amp;CСтраница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77"/>
  <sheetViews>
    <sheetView topLeftCell="B1" zoomScale="130" zoomScaleNormal="130" workbookViewId="0">
      <selection activeCell="E5" sqref="E5"/>
    </sheetView>
  </sheetViews>
  <sheetFormatPr defaultRowHeight="14.25" x14ac:dyDescent="0.2"/>
  <cols>
    <col min="1" max="1" width="11.69921875" style="4" customWidth="1"/>
    <col min="2" max="2" width="41.5" style="109" customWidth="1"/>
    <col min="3" max="3" width="5.296875" customWidth="1"/>
    <col min="4" max="4" width="5.8984375" style="117" customWidth="1"/>
    <col min="5" max="5" width="5.8984375" customWidth="1"/>
    <col min="6" max="6" width="5.69921875" customWidth="1"/>
  </cols>
  <sheetData>
    <row r="1" spans="1:6" ht="96.75" customHeight="1" x14ac:dyDescent="0.2">
      <c r="A1" s="171"/>
      <c r="B1" s="171"/>
      <c r="C1" s="171"/>
      <c r="D1" s="171"/>
      <c r="E1" s="171"/>
      <c r="F1" s="171"/>
    </row>
    <row r="2" spans="1:6" ht="28.5" customHeight="1" x14ac:dyDescent="0.2">
      <c r="A2" s="55" t="s">
        <v>322</v>
      </c>
      <c r="B2" s="55" t="s">
        <v>323</v>
      </c>
      <c r="C2" s="55" t="s">
        <v>159</v>
      </c>
      <c r="D2" s="130" t="s">
        <v>22</v>
      </c>
      <c r="E2" s="55" t="s">
        <v>54</v>
      </c>
      <c r="F2" s="55" t="s">
        <v>240</v>
      </c>
    </row>
    <row r="3" spans="1:6" ht="19.5" customHeight="1" x14ac:dyDescent="0.2">
      <c r="A3" s="398" t="s">
        <v>643</v>
      </c>
      <c r="B3" s="398"/>
      <c r="C3" s="398"/>
      <c r="D3" s="398"/>
      <c r="E3" s="398"/>
      <c r="F3" s="398"/>
    </row>
    <row r="4" spans="1:6" ht="16.5" customHeight="1" x14ac:dyDescent="0.2">
      <c r="A4" s="399" t="s">
        <v>642</v>
      </c>
      <c r="B4" s="128" t="s">
        <v>641</v>
      </c>
      <c r="C4" s="127" t="s">
        <v>618</v>
      </c>
      <c r="D4" s="118">
        <v>75.69</v>
      </c>
      <c r="E4" s="118">
        <f t="shared" ref="E4:E21" si="0">D4*1.03</f>
        <v>77.960700000000003</v>
      </c>
      <c r="F4" s="118">
        <f t="shared" ref="F4:F21" si="1">D4*1.06</f>
        <v>80.231400000000008</v>
      </c>
    </row>
    <row r="5" spans="1:6" ht="15.75" customHeight="1" x14ac:dyDescent="0.2">
      <c r="A5" s="405"/>
      <c r="B5" s="128" t="s">
        <v>640</v>
      </c>
      <c r="C5" s="56" t="s">
        <v>618</v>
      </c>
      <c r="D5" s="118">
        <v>68.930000000000007</v>
      </c>
      <c r="E5" s="118">
        <f t="shared" si="0"/>
        <v>70.997900000000016</v>
      </c>
      <c r="F5" s="118">
        <f t="shared" si="1"/>
        <v>73.06580000000001</v>
      </c>
    </row>
    <row r="6" spans="1:6" ht="15.75" customHeight="1" x14ac:dyDescent="0.2">
      <c r="A6" s="405"/>
      <c r="B6" s="128" t="s">
        <v>639</v>
      </c>
      <c r="C6" s="127" t="s">
        <v>618</v>
      </c>
      <c r="D6" s="118">
        <v>103.66</v>
      </c>
      <c r="E6" s="118">
        <f t="shared" si="0"/>
        <v>106.7698</v>
      </c>
      <c r="F6" s="118">
        <f t="shared" si="1"/>
        <v>109.8796</v>
      </c>
    </row>
    <row r="7" spans="1:6" ht="15.75" customHeight="1" x14ac:dyDescent="0.2">
      <c r="A7" s="405"/>
      <c r="B7" s="128" t="s">
        <v>638</v>
      </c>
      <c r="C7" s="56" t="s">
        <v>618</v>
      </c>
      <c r="D7" s="118">
        <v>102.63</v>
      </c>
      <c r="E7" s="118">
        <f t="shared" si="0"/>
        <v>105.7089</v>
      </c>
      <c r="F7" s="118">
        <f t="shared" si="1"/>
        <v>108.7878</v>
      </c>
    </row>
    <row r="8" spans="1:6" ht="13.5" customHeight="1" x14ac:dyDescent="0.2">
      <c r="A8" s="400"/>
      <c r="B8" s="128" t="s">
        <v>637</v>
      </c>
      <c r="C8" s="127" t="s">
        <v>618</v>
      </c>
      <c r="D8" s="118">
        <v>91.75</v>
      </c>
      <c r="E8" s="118">
        <f t="shared" si="0"/>
        <v>94.502499999999998</v>
      </c>
      <c r="F8" s="118">
        <f t="shared" si="1"/>
        <v>97.25500000000001</v>
      </c>
    </row>
    <row r="9" spans="1:6" ht="20.25" customHeight="1" x14ac:dyDescent="0.2">
      <c r="A9" s="399" t="s">
        <v>636</v>
      </c>
      <c r="B9" s="128" t="s">
        <v>635</v>
      </c>
      <c r="C9" s="127" t="s">
        <v>618</v>
      </c>
      <c r="D9" s="118">
        <v>344.78</v>
      </c>
      <c r="E9" s="118">
        <f t="shared" si="0"/>
        <v>355.1234</v>
      </c>
      <c r="F9" s="118">
        <f t="shared" si="1"/>
        <v>365.46679999999998</v>
      </c>
    </row>
    <row r="10" spans="1:6" ht="24.75" customHeight="1" x14ac:dyDescent="0.2">
      <c r="A10" s="405"/>
      <c r="B10" s="128" t="s">
        <v>634</v>
      </c>
      <c r="C10" s="56" t="s">
        <v>618</v>
      </c>
      <c r="D10" s="118">
        <v>125.48</v>
      </c>
      <c r="E10" s="118">
        <f t="shared" si="0"/>
        <v>129.24440000000001</v>
      </c>
      <c r="F10" s="118">
        <f t="shared" si="1"/>
        <v>133.00880000000001</v>
      </c>
    </row>
    <row r="11" spans="1:6" ht="24.75" customHeight="1" x14ac:dyDescent="0.2">
      <c r="A11" s="405"/>
      <c r="B11" s="128" t="s">
        <v>633</v>
      </c>
      <c r="C11" s="56" t="s">
        <v>618</v>
      </c>
      <c r="D11" s="118">
        <v>145.27000000000001</v>
      </c>
      <c r="E11" s="118">
        <f t="shared" si="0"/>
        <v>149.62810000000002</v>
      </c>
      <c r="F11" s="118">
        <f t="shared" si="1"/>
        <v>153.98620000000003</v>
      </c>
    </row>
    <row r="12" spans="1:6" ht="22.5" customHeight="1" x14ac:dyDescent="0.2">
      <c r="A12" s="400"/>
      <c r="B12" s="128" t="s">
        <v>632</v>
      </c>
      <c r="C12" s="56" t="s">
        <v>618</v>
      </c>
      <c r="D12" s="118">
        <v>136.1</v>
      </c>
      <c r="E12" s="118">
        <f t="shared" si="0"/>
        <v>140.18299999999999</v>
      </c>
      <c r="F12" s="118">
        <f t="shared" si="1"/>
        <v>144.26599999999999</v>
      </c>
    </row>
    <row r="13" spans="1:6" ht="23.25" customHeight="1" x14ac:dyDescent="0.2">
      <c r="A13" s="129" t="s">
        <v>631</v>
      </c>
      <c r="B13" s="128" t="s">
        <v>630</v>
      </c>
      <c r="C13" s="56" t="s">
        <v>618</v>
      </c>
      <c r="D13" s="118">
        <v>541.32000000000005</v>
      </c>
      <c r="E13" s="118">
        <f t="shared" si="0"/>
        <v>557.55960000000005</v>
      </c>
      <c r="F13" s="118">
        <f t="shared" si="1"/>
        <v>573.79920000000004</v>
      </c>
    </row>
    <row r="14" spans="1:6" ht="15" customHeight="1" x14ac:dyDescent="0.2">
      <c r="A14" s="399" t="s">
        <v>629</v>
      </c>
      <c r="B14" s="128" t="s">
        <v>628</v>
      </c>
      <c r="C14" s="127" t="s">
        <v>618</v>
      </c>
      <c r="D14" s="118">
        <v>572</v>
      </c>
      <c r="E14" s="118">
        <f t="shared" si="0"/>
        <v>589.16</v>
      </c>
      <c r="F14" s="118">
        <f t="shared" si="1"/>
        <v>606.32000000000005</v>
      </c>
    </row>
    <row r="15" spans="1:6" ht="15" customHeight="1" x14ac:dyDescent="0.2">
      <c r="A15" s="405"/>
      <c r="B15" s="128" t="s">
        <v>627</v>
      </c>
      <c r="C15" s="127" t="s">
        <v>618</v>
      </c>
      <c r="D15" s="118">
        <v>731.5</v>
      </c>
      <c r="E15" s="118">
        <f t="shared" si="0"/>
        <v>753.44500000000005</v>
      </c>
      <c r="F15" s="118">
        <f t="shared" si="1"/>
        <v>775.39</v>
      </c>
    </row>
    <row r="16" spans="1:6" ht="14.25" customHeight="1" x14ac:dyDescent="0.2">
      <c r="A16" s="405"/>
      <c r="B16" s="128" t="s">
        <v>626</v>
      </c>
      <c r="C16" s="127" t="s">
        <v>618</v>
      </c>
      <c r="D16" s="118">
        <v>715</v>
      </c>
      <c r="E16" s="118">
        <f t="shared" si="0"/>
        <v>736.45</v>
      </c>
      <c r="F16" s="118">
        <f t="shared" si="1"/>
        <v>757.90000000000009</v>
      </c>
    </row>
    <row r="17" spans="1:6" ht="14.25" customHeight="1" x14ac:dyDescent="0.2">
      <c r="A17" s="400"/>
      <c r="B17" s="128" t="s">
        <v>625</v>
      </c>
      <c r="C17" s="127" t="s">
        <v>618</v>
      </c>
      <c r="D17" s="118">
        <v>803</v>
      </c>
      <c r="E17" s="118">
        <f t="shared" si="0"/>
        <v>827.09</v>
      </c>
      <c r="F17" s="118">
        <f t="shared" si="1"/>
        <v>851.18000000000006</v>
      </c>
    </row>
    <row r="18" spans="1:6" ht="14.25" customHeight="1" x14ac:dyDescent="0.2">
      <c r="A18" s="124" t="s">
        <v>624</v>
      </c>
      <c r="B18" s="128" t="s">
        <v>623</v>
      </c>
      <c r="C18" s="127" t="s">
        <v>618</v>
      </c>
      <c r="D18" s="118">
        <v>286.74</v>
      </c>
      <c r="E18" s="118">
        <f t="shared" si="0"/>
        <v>295.34219999999999</v>
      </c>
      <c r="F18" s="118">
        <f t="shared" si="1"/>
        <v>303.94440000000003</v>
      </c>
    </row>
    <row r="19" spans="1:6" ht="15.75" customHeight="1" x14ac:dyDescent="0.2">
      <c r="A19" s="399" t="s">
        <v>622</v>
      </c>
      <c r="B19" s="128" t="s">
        <v>621</v>
      </c>
      <c r="C19" s="127" t="s">
        <v>618</v>
      </c>
      <c r="D19" s="118">
        <v>567.65</v>
      </c>
      <c r="E19" s="118">
        <f t="shared" si="0"/>
        <v>584.67949999999996</v>
      </c>
      <c r="F19" s="118">
        <f t="shared" si="1"/>
        <v>601.70900000000006</v>
      </c>
    </row>
    <row r="20" spans="1:6" ht="15" customHeight="1" x14ac:dyDescent="0.2">
      <c r="A20" s="405"/>
      <c r="B20" s="128" t="s">
        <v>620</v>
      </c>
      <c r="C20" s="127" t="s">
        <v>618</v>
      </c>
      <c r="D20" s="118">
        <v>582.64</v>
      </c>
      <c r="E20" s="118">
        <f t="shared" si="0"/>
        <v>600.11919999999998</v>
      </c>
      <c r="F20" s="118">
        <f t="shared" si="1"/>
        <v>617.59839999999997</v>
      </c>
    </row>
    <row r="21" spans="1:6" ht="15" customHeight="1" x14ac:dyDescent="0.2">
      <c r="A21" s="400"/>
      <c r="B21" s="128" t="s">
        <v>619</v>
      </c>
      <c r="C21" s="127" t="s">
        <v>618</v>
      </c>
      <c r="D21" s="118">
        <v>567.65</v>
      </c>
      <c r="E21" s="118">
        <f t="shared" si="0"/>
        <v>584.67949999999996</v>
      </c>
      <c r="F21" s="118">
        <f t="shared" si="1"/>
        <v>601.70900000000006</v>
      </c>
    </row>
    <row r="22" spans="1:6" ht="19.5" customHeight="1" x14ac:dyDescent="0.2">
      <c r="A22" s="398" t="s">
        <v>617</v>
      </c>
      <c r="B22" s="398"/>
      <c r="C22" s="398"/>
      <c r="D22" s="398"/>
      <c r="E22" s="398"/>
      <c r="F22" s="398"/>
    </row>
    <row r="23" spans="1:6" ht="12" customHeight="1" x14ac:dyDescent="0.2">
      <c r="A23" s="399" t="s">
        <v>616</v>
      </c>
      <c r="B23" s="123" t="s">
        <v>615</v>
      </c>
      <c r="C23" s="401" t="s">
        <v>603</v>
      </c>
      <c r="D23" s="118">
        <v>26.16</v>
      </c>
      <c r="E23" s="118">
        <f t="shared" ref="E23:E32" si="2">D23*1.03</f>
        <v>26.944800000000001</v>
      </c>
      <c r="F23" s="118">
        <f t="shared" ref="F23:F32" si="3">D23*1.06</f>
        <v>27.729600000000001</v>
      </c>
    </row>
    <row r="24" spans="1:6" ht="12.75" customHeight="1" x14ac:dyDescent="0.2">
      <c r="A24" s="405"/>
      <c r="B24" s="123" t="s">
        <v>614</v>
      </c>
      <c r="C24" s="406"/>
      <c r="D24" s="118">
        <v>43.07</v>
      </c>
      <c r="E24" s="118">
        <f t="shared" si="2"/>
        <v>44.362099999999998</v>
      </c>
      <c r="F24" s="118">
        <f t="shared" si="3"/>
        <v>45.654200000000003</v>
      </c>
    </row>
    <row r="25" spans="1:6" ht="12" customHeight="1" x14ac:dyDescent="0.2">
      <c r="A25" s="405"/>
      <c r="B25" s="123" t="s">
        <v>613</v>
      </c>
      <c r="C25" s="406"/>
      <c r="D25" s="118">
        <v>46.28</v>
      </c>
      <c r="E25" s="118">
        <f t="shared" si="2"/>
        <v>47.668400000000005</v>
      </c>
      <c r="F25" s="118">
        <f t="shared" si="3"/>
        <v>49.056800000000003</v>
      </c>
    </row>
    <row r="26" spans="1:6" ht="11.25" customHeight="1" x14ac:dyDescent="0.2">
      <c r="A26" s="405"/>
      <c r="B26" s="123" t="s">
        <v>612</v>
      </c>
      <c r="C26" s="406"/>
      <c r="D26" s="118">
        <v>51.1</v>
      </c>
      <c r="E26" s="118">
        <f t="shared" si="2"/>
        <v>52.633000000000003</v>
      </c>
      <c r="F26" s="118">
        <f t="shared" si="3"/>
        <v>54.166000000000004</v>
      </c>
    </row>
    <row r="27" spans="1:6" ht="12" customHeight="1" x14ac:dyDescent="0.2">
      <c r="A27" s="400"/>
      <c r="B27" s="123" t="s">
        <v>611</v>
      </c>
      <c r="C27" s="402"/>
      <c r="D27" s="118">
        <v>59.83</v>
      </c>
      <c r="E27" s="118">
        <f t="shared" si="2"/>
        <v>61.624899999999997</v>
      </c>
      <c r="F27" s="118">
        <f t="shared" si="3"/>
        <v>63.419800000000002</v>
      </c>
    </row>
    <row r="28" spans="1:6" ht="12" customHeight="1" x14ac:dyDescent="0.2">
      <c r="A28" s="403" t="s">
        <v>610</v>
      </c>
      <c r="B28" s="123" t="s">
        <v>609</v>
      </c>
      <c r="C28" s="404" t="s">
        <v>603</v>
      </c>
      <c r="D28" s="118">
        <v>45.85</v>
      </c>
      <c r="E28" s="126">
        <f t="shared" si="2"/>
        <v>47.225500000000004</v>
      </c>
      <c r="F28" s="126">
        <f t="shared" si="3"/>
        <v>48.601000000000006</v>
      </c>
    </row>
    <row r="29" spans="1:6" ht="12.75" customHeight="1" x14ac:dyDescent="0.2">
      <c r="A29" s="403"/>
      <c r="B29" s="123" t="s">
        <v>608</v>
      </c>
      <c r="C29" s="404"/>
      <c r="D29" s="118">
        <v>50.85</v>
      </c>
      <c r="E29" s="118">
        <f t="shared" si="2"/>
        <v>52.375500000000002</v>
      </c>
      <c r="F29" s="118">
        <f t="shared" si="3"/>
        <v>53.901000000000003</v>
      </c>
    </row>
    <row r="30" spans="1:6" ht="12.75" customHeight="1" x14ac:dyDescent="0.2">
      <c r="A30" s="403"/>
      <c r="B30" s="123" t="s">
        <v>607</v>
      </c>
      <c r="C30" s="404"/>
      <c r="D30" s="118">
        <v>53.38</v>
      </c>
      <c r="E30" s="118">
        <f t="shared" si="2"/>
        <v>54.981400000000001</v>
      </c>
      <c r="F30" s="118">
        <f t="shared" si="3"/>
        <v>56.582800000000006</v>
      </c>
    </row>
    <row r="31" spans="1:6" ht="12" customHeight="1" x14ac:dyDescent="0.2">
      <c r="A31" s="403"/>
      <c r="B31" s="123" t="s">
        <v>606</v>
      </c>
      <c r="C31" s="404"/>
      <c r="D31" s="118">
        <v>63.15</v>
      </c>
      <c r="E31" s="118">
        <f t="shared" si="2"/>
        <v>65.044499999999999</v>
      </c>
      <c r="F31" s="118">
        <f t="shared" si="3"/>
        <v>66.939000000000007</v>
      </c>
    </row>
    <row r="32" spans="1:6" ht="21.75" customHeight="1" x14ac:dyDescent="0.2">
      <c r="A32" s="124" t="s">
        <v>605</v>
      </c>
      <c r="B32" s="123" t="s">
        <v>604</v>
      </c>
      <c r="C32" s="56" t="s">
        <v>603</v>
      </c>
      <c r="D32" s="118">
        <v>37.5</v>
      </c>
      <c r="E32" s="118">
        <f t="shared" si="2"/>
        <v>38.625</v>
      </c>
      <c r="F32" s="118">
        <f t="shared" si="3"/>
        <v>39.75</v>
      </c>
    </row>
    <row r="33" spans="1:6" ht="17.25" customHeight="1" x14ac:dyDescent="0.2">
      <c r="A33" s="398" t="s">
        <v>602</v>
      </c>
      <c r="B33" s="398"/>
      <c r="C33" s="398"/>
      <c r="D33" s="398"/>
      <c r="E33" s="398"/>
      <c r="F33" s="398"/>
    </row>
    <row r="34" spans="1:6" ht="15.75" customHeight="1" x14ac:dyDescent="0.2">
      <c r="A34" s="124" t="s">
        <v>601</v>
      </c>
      <c r="B34" s="123" t="s">
        <v>600</v>
      </c>
      <c r="C34" s="56" t="s">
        <v>529</v>
      </c>
      <c r="D34" s="118">
        <v>359.9</v>
      </c>
      <c r="E34" s="118">
        <f t="shared" ref="E34:E39" si="4">D34*1.03</f>
        <v>370.697</v>
      </c>
      <c r="F34" s="118">
        <f t="shared" ref="F34:F39" si="5">D34*1.06</f>
        <v>381.49399999999997</v>
      </c>
    </row>
    <row r="35" spans="1:6" ht="17.25" customHeight="1" x14ac:dyDescent="0.2">
      <c r="A35" s="124" t="s">
        <v>599</v>
      </c>
      <c r="B35" s="123" t="s">
        <v>598</v>
      </c>
      <c r="C35" s="56" t="s">
        <v>529</v>
      </c>
      <c r="D35" s="118">
        <v>265</v>
      </c>
      <c r="E35" s="118">
        <f t="shared" si="4"/>
        <v>272.95</v>
      </c>
      <c r="F35" s="118">
        <f t="shared" si="5"/>
        <v>280.90000000000003</v>
      </c>
    </row>
    <row r="36" spans="1:6" ht="16.5" customHeight="1" x14ac:dyDescent="0.2">
      <c r="A36" s="124" t="s">
        <v>597</v>
      </c>
      <c r="B36" s="123" t="s">
        <v>596</v>
      </c>
      <c r="C36" s="56" t="s">
        <v>529</v>
      </c>
      <c r="D36" s="118">
        <v>208</v>
      </c>
      <c r="E36" s="118">
        <f t="shared" si="4"/>
        <v>214.24</v>
      </c>
      <c r="F36" s="118">
        <f t="shared" si="5"/>
        <v>220.48000000000002</v>
      </c>
    </row>
    <row r="37" spans="1:6" x14ac:dyDescent="0.2">
      <c r="A37" s="124" t="s">
        <v>595</v>
      </c>
      <c r="B37" s="123" t="s">
        <v>594</v>
      </c>
      <c r="C37" s="56" t="s">
        <v>529</v>
      </c>
      <c r="D37" s="118">
        <v>199</v>
      </c>
      <c r="E37" s="118">
        <f t="shared" si="4"/>
        <v>204.97</v>
      </c>
      <c r="F37" s="118">
        <f t="shared" si="5"/>
        <v>210.94</v>
      </c>
    </row>
    <row r="38" spans="1:6" ht="15.75" customHeight="1" x14ac:dyDescent="0.2">
      <c r="A38" s="124" t="s">
        <v>593</v>
      </c>
      <c r="B38" s="123" t="s">
        <v>592</v>
      </c>
      <c r="C38" s="56" t="s">
        <v>529</v>
      </c>
      <c r="D38" s="118">
        <v>366</v>
      </c>
      <c r="E38" s="118">
        <f t="shared" si="4"/>
        <v>376.98</v>
      </c>
      <c r="F38" s="118">
        <f t="shared" si="5"/>
        <v>387.96000000000004</v>
      </c>
    </row>
    <row r="39" spans="1:6" ht="15.75" customHeight="1" x14ac:dyDescent="0.2">
      <c r="A39" s="124" t="s">
        <v>591</v>
      </c>
      <c r="B39" s="123" t="s">
        <v>590</v>
      </c>
      <c r="C39" s="56" t="s">
        <v>529</v>
      </c>
      <c r="D39" s="118">
        <v>245</v>
      </c>
      <c r="E39" s="118">
        <f t="shared" si="4"/>
        <v>252.35</v>
      </c>
      <c r="F39" s="118">
        <f t="shared" si="5"/>
        <v>259.7</v>
      </c>
    </row>
    <row r="40" spans="1:6" ht="18" customHeight="1" x14ac:dyDescent="0.2">
      <c r="A40" s="398" t="s">
        <v>589</v>
      </c>
      <c r="B40" s="398"/>
      <c r="C40" s="398"/>
      <c r="D40" s="398"/>
      <c r="E40" s="398"/>
      <c r="F40" s="398"/>
    </row>
    <row r="41" spans="1:6" ht="14.25" customHeight="1" x14ac:dyDescent="0.2">
      <c r="A41" s="124" t="s">
        <v>588</v>
      </c>
      <c r="B41" s="123" t="s">
        <v>587</v>
      </c>
      <c r="C41" s="56" t="s">
        <v>529</v>
      </c>
      <c r="D41" s="118">
        <v>382</v>
      </c>
      <c r="E41" s="118">
        <f t="shared" ref="E41:E49" si="6">D41*1.03</f>
        <v>393.46000000000004</v>
      </c>
      <c r="F41" s="118">
        <f t="shared" ref="F41:F49" si="7">D41*1.06</f>
        <v>404.92</v>
      </c>
    </row>
    <row r="42" spans="1:6" ht="15" customHeight="1" x14ac:dyDescent="0.2">
      <c r="A42" s="124" t="s">
        <v>586</v>
      </c>
      <c r="B42" s="123" t="s">
        <v>585</v>
      </c>
      <c r="C42" s="56" t="s">
        <v>529</v>
      </c>
      <c r="D42" s="118">
        <v>827</v>
      </c>
      <c r="E42" s="118">
        <f t="shared" si="6"/>
        <v>851.81000000000006</v>
      </c>
      <c r="F42" s="118">
        <f t="shared" si="7"/>
        <v>876.62</v>
      </c>
    </row>
    <row r="43" spans="1:6" ht="13.5" customHeight="1" x14ac:dyDescent="0.2">
      <c r="A43" s="124" t="s">
        <v>584</v>
      </c>
      <c r="B43" s="123" t="s">
        <v>583</v>
      </c>
      <c r="C43" s="56" t="s">
        <v>529</v>
      </c>
      <c r="D43" s="118">
        <v>391</v>
      </c>
      <c r="E43" s="118">
        <f t="shared" si="6"/>
        <v>402.73</v>
      </c>
      <c r="F43" s="118">
        <f t="shared" si="7"/>
        <v>414.46000000000004</v>
      </c>
    </row>
    <row r="44" spans="1:6" ht="15" customHeight="1" x14ac:dyDescent="0.2">
      <c r="A44" s="124" t="s">
        <v>582</v>
      </c>
      <c r="B44" s="123" t="s">
        <v>581</v>
      </c>
      <c r="C44" s="56" t="s">
        <v>529</v>
      </c>
      <c r="D44" s="118">
        <v>1021</v>
      </c>
      <c r="E44" s="118">
        <f t="shared" si="6"/>
        <v>1051.6300000000001</v>
      </c>
      <c r="F44" s="118">
        <f t="shared" si="7"/>
        <v>1082.26</v>
      </c>
    </row>
    <row r="45" spans="1:6" ht="14.25" customHeight="1" x14ac:dyDescent="0.2">
      <c r="A45" s="124" t="s">
        <v>580</v>
      </c>
      <c r="B45" s="123" t="s">
        <v>579</v>
      </c>
      <c r="C45" s="56" t="s">
        <v>529</v>
      </c>
      <c r="D45" s="118">
        <v>346</v>
      </c>
      <c r="E45" s="118">
        <f t="shared" si="6"/>
        <v>356.38</v>
      </c>
      <c r="F45" s="118">
        <f t="shared" si="7"/>
        <v>366.76</v>
      </c>
    </row>
    <row r="46" spans="1:6" ht="15" customHeight="1" x14ac:dyDescent="0.2">
      <c r="A46" s="124" t="s">
        <v>578</v>
      </c>
      <c r="B46" s="123" t="s">
        <v>577</v>
      </c>
      <c r="C46" s="56" t="s">
        <v>529</v>
      </c>
      <c r="D46" s="118">
        <v>350</v>
      </c>
      <c r="E46" s="118">
        <f t="shared" si="6"/>
        <v>360.5</v>
      </c>
      <c r="F46" s="118">
        <f t="shared" si="7"/>
        <v>371</v>
      </c>
    </row>
    <row r="47" spans="1:6" ht="29.25" customHeight="1" x14ac:dyDescent="0.2">
      <c r="A47" s="124" t="s">
        <v>576</v>
      </c>
      <c r="B47" s="123" t="s">
        <v>575</v>
      </c>
      <c r="C47" s="56" t="s">
        <v>529</v>
      </c>
      <c r="D47" s="118">
        <v>324</v>
      </c>
      <c r="E47" s="118">
        <f t="shared" si="6"/>
        <v>333.72</v>
      </c>
      <c r="F47" s="118">
        <f t="shared" si="7"/>
        <v>343.44</v>
      </c>
    </row>
    <row r="48" spans="1:6" ht="14.25" customHeight="1" x14ac:dyDescent="0.2">
      <c r="A48" s="124" t="s">
        <v>574</v>
      </c>
      <c r="B48" s="123" t="s">
        <v>573</v>
      </c>
      <c r="C48" s="56" t="s">
        <v>533</v>
      </c>
      <c r="D48" s="118">
        <v>574</v>
      </c>
      <c r="E48" s="118">
        <f t="shared" si="6"/>
        <v>591.22</v>
      </c>
      <c r="F48" s="118">
        <f t="shared" si="7"/>
        <v>608.44000000000005</v>
      </c>
    </row>
    <row r="49" spans="1:6" ht="26.25" customHeight="1" x14ac:dyDescent="0.2">
      <c r="A49" s="124" t="s">
        <v>572</v>
      </c>
      <c r="B49" s="123" t="s">
        <v>571</v>
      </c>
      <c r="C49" s="56" t="s">
        <v>533</v>
      </c>
      <c r="D49" s="118">
        <v>526</v>
      </c>
      <c r="E49" s="118">
        <f t="shared" si="6"/>
        <v>541.78</v>
      </c>
      <c r="F49" s="118">
        <f t="shared" si="7"/>
        <v>557.56000000000006</v>
      </c>
    </row>
    <row r="50" spans="1:6" ht="17.25" customHeight="1" x14ac:dyDescent="0.25">
      <c r="A50" s="407" t="s">
        <v>570</v>
      </c>
      <c r="B50" s="407"/>
      <c r="C50" s="407"/>
      <c r="D50" s="407"/>
      <c r="E50" s="407"/>
      <c r="F50" s="407"/>
    </row>
    <row r="51" spans="1:6" ht="16.5" customHeight="1" x14ac:dyDescent="0.2">
      <c r="A51" s="124" t="s">
        <v>569</v>
      </c>
      <c r="B51" s="123" t="s">
        <v>568</v>
      </c>
      <c r="C51" s="56" t="s">
        <v>529</v>
      </c>
      <c r="D51" s="118">
        <v>125</v>
      </c>
      <c r="E51" s="118">
        <f>D51*1.03</f>
        <v>128.75</v>
      </c>
      <c r="F51" s="118">
        <f>D51*1.06</f>
        <v>132.5</v>
      </c>
    </row>
    <row r="52" spans="1:6" ht="14.25" customHeight="1" x14ac:dyDescent="0.2">
      <c r="A52" s="124" t="s">
        <v>567</v>
      </c>
      <c r="B52" s="123" t="s">
        <v>566</v>
      </c>
      <c r="C52" s="56" t="s">
        <v>529</v>
      </c>
      <c r="D52" s="118">
        <v>290</v>
      </c>
      <c r="E52" s="118">
        <f>D52*1.03</f>
        <v>298.7</v>
      </c>
      <c r="F52" s="118">
        <f>D52*1.06</f>
        <v>307.40000000000003</v>
      </c>
    </row>
    <row r="53" spans="1:6" ht="14.25" customHeight="1" x14ac:dyDescent="0.2">
      <c r="A53" s="124" t="s">
        <v>565</v>
      </c>
      <c r="B53" s="123" t="s">
        <v>564</v>
      </c>
      <c r="C53" s="56" t="s">
        <v>529</v>
      </c>
      <c r="D53" s="118">
        <v>215</v>
      </c>
      <c r="E53" s="118">
        <f>D53*1.03</f>
        <v>221.45000000000002</v>
      </c>
      <c r="F53" s="118">
        <f>D53*1.06</f>
        <v>227.9</v>
      </c>
    </row>
    <row r="54" spans="1:6" ht="15.75" customHeight="1" x14ac:dyDescent="0.2">
      <c r="A54" s="398" t="s">
        <v>563</v>
      </c>
      <c r="B54" s="398"/>
      <c r="C54" s="398"/>
      <c r="D54" s="398"/>
      <c r="E54" s="398"/>
      <c r="F54" s="398"/>
    </row>
    <row r="55" spans="1:6" ht="15" customHeight="1" x14ac:dyDescent="0.2">
      <c r="A55" s="124" t="s">
        <v>562</v>
      </c>
      <c r="B55" s="123" t="s">
        <v>561</v>
      </c>
      <c r="C55" s="56" t="s">
        <v>529</v>
      </c>
      <c r="D55" s="118">
        <v>241</v>
      </c>
      <c r="E55" s="118">
        <f t="shared" ref="E55:E60" si="8">D55*1.03</f>
        <v>248.23000000000002</v>
      </c>
      <c r="F55" s="118">
        <f t="shared" ref="F55:F60" si="9">D55*1.06</f>
        <v>255.46</v>
      </c>
    </row>
    <row r="56" spans="1:6" ht="15" customHeight="1" x14ac:dyDescent="0.2">
      <c r="A56" s="124" t="s">
        <v>560</v>
      </c>
      <c r="B56" s="123" t="s">
        <v>559</v>
      </c>
      <c r="C56" s="56" t="s">
        <v>529</v>
      </c>
      <c r="D56" s="118">
        <v>242</v>
      </c>
      <c r="E56" s="118">
        <f t="shared" si="8"/>
        <v>249.26000000000002</v>
      </c>
      <c r="F56" s="118">
        <f t="shared" si="9"/>
        <v>256.52000000000004</v>
      </c>
    </row>
    <row r="57" spans="1:6" ht="15.75" customHeight="1" x14ac:dyDescent="0.2">
      <c r="A57" s="124" t="s">
        <v>558</v>
      </c>
      <c r="B57" s="123" t="s">
        <v>557</v>
      </c>
      <c r="C57" s="56" t="s">
        <v>529</v>
      </c>
      <c r="D57" s="118">
        <v>527</v>
      </c>
      <c r="E57" s="118">
        <f t="shared" si="8"/>
        <v>542.81000000000006</v>
      </c>
      <c r="F57" s="118">
        <f t="shared" si="9"/>
        <v>558.62</v>
      </c>
    </row>
    <row r="58" spans="1:6" ht="15" customHeight="1" x14ac:dyDescent="0.2">
      <c r="A58" s="124" t="s">
        <v>556</v>
      </c>
      <c r="B58" s="123" t="s">
        <v>555</v>
      </c>
      <c r="C58" s="56" t="s">
        <v>529</v>
      </c>
      <c r="D58" s="118">
        <v>452</v>
      </c>
      <c r="E58" s="118">
        <f t="shared" si="8"/>
        <v>465.56</v>
      </c>
      <c r="F58" s="118">
        <f t="shared" si="9"/>
        <v>479.12</v>
      </c>
    </row>
    <row r="59" spans="1:6" ht="15" customHeight="1" x14ac:dyDescent="0.2">
      <c r="A59" s="124" t="s">
        <v>554</v>
      </c>
      <c r="B59" s="123" t="s">
        <v>553</v>
      </c>
      <c r="C59" s="56" t="s">
        <v>529</v>
      </c>
      <c r="D59" s="118">
        <v>487</v>
      </c>
      <c r="E59" s="118">
        <f t="shared" si="8"/>
        <v>501.61</v>
      </c>
      <c r="F59" s="118">
        <f t="shared" si="9"/>
        <v>516.22</v>
      </c>
    </row>
    <row r="60" spans="1:6" ht="15.75" customHeight="1" x14ac:dyDescent="0.2">
      <c r="A60" s="124" t="s">
        <v>552</v>
      </c>
      <c r="B60" s="123" t="s">
        <v>551</v>
      </c>
      <c r="C60" s="56" t="s">
        <v>529</v>
      </c>
      <c r="D60" s="118">
        <v>278</v>
      </c>
      <c r="E60" s="118">
        <f t="shared" si="8"/>
        <v>286.34000000000003</v>
      </c>
      <c r="F60" s="118">
        <f t="shared" si="9"/>
        <v>294.68</v>
      </c>
    </row>
    <row r="61" spans="1:6" ht="15.75" customHeight="1" x14ac:dyDescent="0.2">
      <c r="A61" s="398" t="s">
        <v>550</v>
      </c>
      <c r="B61" s="398"/>
      <c r="C61" s="398"/>
      <c r="D61" s="398"/>
      <c r="E61" s="398"/>
      <c r="F61" s="398"/>
    </row>
    <row r="62" spans="1:6" ht="18" customHeight="1" x14ac:dyDescent="0.2">
      <c r="A62" s="124" t="s">
        <v>549</v>
      </c>
      <c r="B62" s="123" t="s">
        <v>548</v>
      </c>
      <c r="C62" s="56" t="s">
        <v>529</v>
      </c>
      <c r="D62" s="118">
        <v>330</v>
      </c>
      <c r="E62" s="118">
        <f>D62*1.03</f>
        <v>339.90000000000003</v>
      </c>
      <c r="F62" s="118">
        <f>D62*1.06</f>
        <v>349.8</v>
      </c>
    </row>
    <row r="63" spans="1:6" ht="15.75" x14ac:dyDescent="0.2">
      <c r="A63" s="398" t="s">
        <v>59</v>
      </c>
      <c r="B63" s="398"/>
      <c r="C63" s="398"/>
      <c r="D63" s="398"/>
      <c r="E63" s="398"/>
      <c r="F63" s="398"/>
    </row>
    <row r="64" spans="1:6" ht="16.5" customHeight="1" x14ac:dyDescent="0.2">
      <c r="A64" s="124" t="s">
        <v>547</v>
      </c>
      <c r="B64" s="123" t="s">
        <v>546</v>
      </c>
      <c r="C64" s="56" t="s">
        <v>533</v>
      </c>
      <c r="D64" s="118">
        <v>816</v>
      </c>
      <c r="E64" s="118">
        <f t="shared" ref="E64:E69" si="10">D64*1.03</f>
        <v>840.48</v>
      </c>
      <c r="F64" s="118">
        <f t="shared" ref="F64:F69" si="11">D64*1.06</f>
        <v>864.96</v>
      </c>
    </row>
    <row r="65" spans="1:6" ht="22.5" customHeight="1" x14ac:dyDescent="0.2">
      <c r="A65" s="124" t="s">
        <v>545</v>
      </c>
      <c r="B65" s="123" t="s">
        <v>544</v>
      </c>
      <c r="C65" s="56" t="s">
        <v>533</v>
      </c>
      <c r="D65" s="118">
        <v>1700</v>
      </c>
      <c r="E65" s="118">
        <f t="shared" si="10"/>
        <v>1751</v>
      </c>
      <c r="F65" s="118">
        <f t="shared" si="11"/>
        <v>1802</v>
      </c>
    </row>
    <row r="66" spans="1:6" ht="15.75" customHeight="1" x14ac:dyDescent="0.2">
      <c r="A66" s="124" t="s">
        <v>543</v>
      </c>
      <c r="B66" s="123" t="s">
        <v>542</v>
      </c>
      <c r="C66" s="56" t="s">
        <v>533</v>
      </c>
      <c r="D66" s="118">
        <v>1578</v>
      </c>
      <c r="E66" s="118">
        <f t="shared" si="10"/>
        <v>1625.3400000000001</v>
      </c>
      <c r="F66" s="118">
        <f t="shared" si="11"/>
        <v>1672.68</v>
      </c>
    </row>
    <row r="67" spans="1:6" ht="16.5" customHeight="1" x14ac:dyDescent="0.2">
      <c r="A67" s="124" t="s">
        <v>541</v>
      </c>
      <c r="B67" s="123" t="s">
        <v>540</v>
      </c>
      <c r="C67" s="56" t="s">
        <v>533</v>
      </c>
      <c r="D67" s="118">
        <v>1350</v>
      </c>
      <c r="E67" s="118">
        <f t="shared" si="10"/>
        <v>1390.5</v>
      </c>
      <c r="F67" s="118">
        <f t="shared" si="11"/>
        <v>1431</v>
      </c>
    </row>
    <row r="68" spans="1:6" ht="15.75" customHeight="1" x14ac:dyDescent="0.2">
      <c r="A68" s="124" t="s">
        <v>539</v>
      </c>
      <c r="B68" s="123" t="s">
        <v>538</v>
      </c>
      <c r="C68" s="56" t="s">
        <v>533</v>
      </c>
      <c r="D68" s="118">
        <v>587</v>
      </c>
      <c r="E68" s="118">
        <f t="shared" si="10"/>
        <v>604.61</v>
      </c>
      <c r="F68" s="118">
        <f t="shared" si="11"/>
        <v>622.22</v>
      </c>
    </row>
    <row r="69" spans="1:6" ht="15.75" customHeight="1" x14ac:dyDescent="0.2">
      <c r="A69" s="124" t="s">
        <v>537</v>
      </c>
      <c r="B69" s="123" t="s">
        <v>536</v>
      </c>
      <c r="C69" s="56" t="s">
        <v>533</v>
      </c>
      <c r="D69" s="118">
        <v>762</v>
      </c>
      <c r="E69" s="118">
        <f t="shared" si="10"/>
        <v>784.86</v>
      </c>
      <c r="F69" s="118">
        <f t="shared" si="11"/>
        <v>807.72</v>
      </c>
    </row>
    <row r="70" spans="1:6" s="125" customFormat="1" ht="15.75" customHeight="1" x14ac:dyDescent="0.2">
      <c r="A70" s="398" t="s">
        <v>353</v>
      </c>
      <c r="B70" s="398"/>
      <c r="C70" s="398"/>
      <c r="D70" s="398"/>
      <c r="E70" s="398"/>
      <c r="F70" s="398"/>
    </row>
    <row r="71" spans="1:6" ht="22.5" x14ac:dyDescent="0.2">
      <c r="A71" s="124" t="s">
        <v>535</v>
      </c>
      <c r="B71" s="123" t="s">
        <v>534</v>
      </c>
      <c r="C71" s="56" t="s">
        <v>533</v>
      </c>
      <c r="D71" s="118">
        <v>908</v>
      </c>
      <c r="E71" s="118">
        <f>D71*1.03</f>
        <v>935.24</v>
      </c>
      <c r="F71" s="118">
        <f>D71*1.06</f>
        <v>962.48</v>
      </c>
    </row>
    <row r="72" spans="1:6" ht="15.75" customHeight="1" x14ac:dyDescent="0.2">
      <c r="A72" s="398" t="s">
        <v>532</v>
      </c>
      <c r="B72" s="398"/>
      <c r="C72" s="398"/>
      <c r="D72" s="398"/>
      <c r="E72" s="398"/>
      <c r="F72" s="398"/>
    </row>
    <row r="73" spans="1:6" ht="38.25" customHeight="1" x14ac:dyDescent="0.2">
      <c r="A73" s="124" t="s">
        <v>531</v>
      </c>
      <c r="B73" s="123" t="s">
        <v>530</v>
      </c>
      <c r="C73" s="56" t="s">
        <v>529</v>
      </c>
      <c r="D73" s="118">
        <v>114</v>
      </c>
      <c r="E73" s="118">
        <f>D73*1.03</f>
        <v>117.42</v>
      </c>
      <c r="F73" s="118">
        <f>D73*1.06</f>
        <v>120.84</v>
      </c>
    </row>
    <row r="74" spans="1:6" ht="18.75" customHeight="1" x14ac:dyDescent="0.2">
      <c r="A74" s="398" t="s">
        <v>528</v>
      </c>
      <c r="B74" s="398"/>
      <c r="C74" s="398"/>
      <c r="D74" s="398"/>
      <c r="E74" s="398"/>
      <c r="F74" s="398"/>
    </row>
    <row r="75" spans="1:6" ht="17.25" customHeight="1" x14ac:dyDescent="0.2">
      <c r="A75" s="399" t="s">
        <v>527</v>
      </c>
      <c r="B75" s="123" t="s">
        <v>526</v>
      </c>
      <c r="C75" s="401" t="s">
        <v>522</v>
      </c>
      <c r="D75" s="118">
        <v>187</v>
      </c>
      <c r="E75" s="118">
        <f>D75*1.03</f>
        <v>192.61</v>
      </c>
      <c r="F75" s="118">
        <f>D75*1.06</f>
        <v>198.22</v>
      </c>
    </row>
    <row r="76" spans="1:6" ht="17.25" customHeight="1" x14ac:dyDescent="0.2">
      <c r="A76" s="400"/>
      <c r="B76" s="123" t="s">
        <v>525</v>
      </c>
      <c r="C76" s="402"/>
      <c r="D76" s="118">
        <v>249</v>
      </c>
      <c r="E76" s="118">
        <f>D76*1.03</f>
        <v>256.47000000000003</v>
      </c>
      <c r="F76" s="118">
        <f>D76*1.06</f>
        <v>263.94</v>
      </c>
    </row>
    <row r="77" spans="1:6" ht="16.5" customHeight="1" x14ac:dyDescent="0.2">
      <c r="A77" s="122" t="s">
        <v>524</v>
      </c>
      <c r="B77" s="121" t="s">
        <v>523</v>
      </c>
      <c r="C77" s="120" t="s">
        <v>522</v>
      </c>
      <c r="D77" s="119">
        <v>140</v>
      </c>
      <c r="E77" s="118">
        <f>D77*1.03</f>
        <v>144.20000000000002</v>
      </c>
      <c r="F77" s="118">
        <f>D77*1.06</f>
        <v>148.4</v>
      </c>
    </row>
  </sheetData>
  <mergeCells count="21">
    <mergeCell ref="A33:F33"/>
    <mergeCell ref="A19:A21"/>
    <mergeCell ref="A23:A27"/>
    <mergeCell ref="C23:C27"/>
    <mergeCell ref="A50:F50"/>
    <mergeCell ref="A72:F72"/>
    <mergeCell ref="A63:F63"/>
    <mergeCell ref="A75:A76"/>
    <mergeCell ref="C75:C76"/>
    <mergeCell ref="A3:F3"/>
    <mergeCell ref="A28:A31"/>
    <mergeCell ref="C28:C31"/>
    <mergeCell ref="A9:A12"/>
    <mergeCell ref="A22:F22"/>
    <mergeCell ref="A4:A8"/>
    <mergeCell ref="A14:A17"/>
    <mergeCell ref="A74:F74"/>
    <mergeCell ref="A70:F70"/>
    <mergeCell ref="A40:F40"/>
    <mergeCell ref="A54:F54"/>
    <mergeCell ref="A61:F61"/>
  </mergeCells>
  <pageMargins left="0.25" right="0.25" top="0.75" bottom="0.75" header="0.3" footer="0.3"/>
  <pageSetup paperSize="9" fitToHeight="0" orientation="portrait" verticalDpi="0" r:id="rId1"/>
  <headerFooter alignWithMargins="0">
    <oddHeader>&amp;Rт. (495)640-08-84
924-41-00</oddHeader>
    <oddFooter>Страница &amp;P</oddFooter>
  </headerFooter>
  <rowBreaks count="1" manualBreakCount="1">
    <brk id="35" max="5"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I55"/>
  <sheetViews>
    <sheetView topLeftCell="A43" zoomScaleNormal="100" workbookViewId="0">
      <selection activeCell="G7" sqref="G7"/>
    </sheetView>
  </sheetViews>
  <sheetFormatPr defaultRowHeight="14.25" x14ac:dyDescent="0.2"/>
  <cols>
    <col min="1" max="1" width="6.3984375" customWidth="1"/>
    <col min="2" max="2" width="37.69921875" customWidth="1"/>
    <col min="3" max="3" width="8.09765625" customWidth="1"/>
    <col min="4" max="4" width="5.59765625" customWidth="1"/>
    <col min="5" max="7" width="5.796875" customWidth="1"/>
  </cols>
  <sheetData>
    <row r="1" spans="1:9" ht="54" customHeight="1" x14ac:dyDescent="0.2">
      <c r="E1" s="420"/>
      <c r="F1" s="420"/>
      <c r="G1" s="420"/>
    </row>
    <row r="2" spans="1:9" ht="25.5" customHeight="1" x14ac:dyDescent="0.2"/>
    <row r="3" spans="1:9" ht="30" customHeight="1" x14ac:dyDescent="0.2">
      <c r="A3" s="63" t="s">
        <v>67</v>
      </c>
      <c r="B3" s="64" t="s">
        <v>64</v>
      </c>
      <c r="C3" s="64" t="s">
        <v>56</v>
      </c>
      <c r="D3" s="63" t="s">
        <v>55</v>
      </c>
      <c r="E3" s="63" t="s">
        <v>325</v>
      </c>
      <c r="F3" s="63" t="s">
        <v>54</v>
      </c>
      <c r="G3" s="63" t="s">
        <v>240</v>
      </c>
    </row>
    <row r="4" spans="1:9" x14ac:dyDescent="0.2">
      <c r="A4" s="424" t="s">
        <v>59</v>
      </c>
      <c r="B4" s="424"/>
      <c r="C4" s="424"/>
      <c r="D4" s="424"/>
      <c r="E4" s="424"/>
      <c r="F4" s="424"/>
      <c r="G4" s="424"/>
    </row>
    <row r="5" spans="1:9" ht="27.75" customHeight="1" x14ac:dyDescent="0.2">
      <c r="A5" s="425" t="s">
        <v>326</v>
      </c>
      <c r="B5" s="293" t="s">
        <v>329</v>
      </c>
      <c r="C5" s="426" t="s">
        <v>446</v>
      </c>
      <c r="D5" s="2" t="s">
        <v>327</v>
      </c>
      <c r="E5" s="105">
        <v>957.85</v>
      </c>
      <c r="F5" s="105">
        <f t="shared" ref="F5:F10" si="0">E5*1.05</f>
        <v>1005.7425000000001</v>
      </c>
      <c r="G5" s="105">
        <f t="shared" ref="G5:G10" si="1">E5*1.15</f>
        <v>1101.5274999999999</v>
      </c>
    </row>
    <row r="6" spans="1:9" ht="27" customHeight="1" x14ac:dyDescent="0.2">
      <c r="A6" s="425"/>
      <c r="B6" s="293"/>
      <c r="C6" s="426"/>
      <c r="D6" s="2" t="s">
        <v>328</v>
      </c>
      <c r="E6" s="105">
        <v>493.36</v>
      </c>
      <c r="F6" s="105">
        <f t="shared" si="0"/>
        <v>518.02800000000002</v>
      </c>
      <c r="G6" s="105">
        <f t="shared" si="1"/>
        <v>567.36399999999992</v>
      </c>
    </row>
    <row r="7" spans="1:9" ht="41.25" customHeight="1" x14ac:dyDescent="0.2">
      <c r="A7" s="425" t="s">
        <v>330</v>
      </c>
      <c r="B7" s="293" t="s">
        <v>331</v>
      </c>
      <c r="C7" s="426" t="s">
        <v>332</v>
      </c>
      <c r="D7" s="2" t="s">
        <v>327</v>
      </c>
      <c r="E7" s="105">
        <v>453.22</v>
      </c>
      <c r="F7" s="105">
        <f t="shared" si="0"/>
        <v>475.88100000000003</v>
      </c>
      <c r="G7" s="105">
        <f t="shared" si="1"/>
        <v>521.20299999999997</v>
      </c>
    </row>
    <row r="8" spans="1:9" ht="38.25" customHeight="1" x14ac:dyDescent="0.2">
      <c r="A8" s="425"/>
      <c r="B8" s="293"/>
      <c r="C8" s="426"/>
      <c r="D8" s="2" t="s">
        <v>328</v>
      </c>
      <c r="E8" s="105">
        <v>243.48</v>
      </c>
      <c r="F8" s="105">
        <f t="shared" si="0"/>
        <v>255.654</v>
      </c>
      <c r="G8" s="105">
        <f t="shared" si="1"/>
        <v>280.00199999999995</v>
      </c>
    </row>
    <row r="9" spans="1:9" ht="21" customHeight="1" x14ac:dyDescent="0.2">
      <c r="A9" s="425" t="s">
        <v>333</v>
      </c>
      <c r="B9" s="293" t="s">
        <v>334</v>
      </c>
      <c r="C9" s="426" t="s">
        <v>335</v>
      </c>
      <c r="D9" s="2" t="s">
        <v>336</v>
      </c>
      <c r="E9" s="105">
        <v>712.59</v>
      </c>
      <c r="F9" s="105">
        <f t="shared" si="0"/>
        <v>748.21950000000004</v>
      </c>
      <c r="G9" s="105">
        <f t="shared" si="1"/>
        <v>819.47849999999994</v>
      </c>
    </row>
    <row r="10" spans="1:9" ht="19.5" customHeight="1" x14ac:dyDescent="0.2">
      <c r="A10" s="425"/>
      <c r="B10" s="293"/>
      <c r="C10" s="426"/>
      <c r="D10" s="2" t="s">
        <v>328</v>
      </c>
      <c r="E10" s="105">
        <v>267.62</v>
      </c>
      <c r="F10" s="105">
        <f t="shared" si="0"/>
        <v>281.00100000000003</v>
      </c>
      <c r="G10" s="105">
        <f t="shared" si="1"/>
        <v>307.76299999999998</v>
      </c>
    </row>
    <row r="11" spans="1:9" x14ac:dyDescent="0.2">
      <c r="A11" s="423" t="s">
        <v>356</v>
      </c>
      <c r="B11" s="424"/>
      <c r="C11" s="424"/>
      <c r="D11" s="424"/>
      <c r="E11" s="424"/>
      <c r="F11" s="424"/>
      <c r="G11" s="424"/>
    </row>
    <row r="12" spans="1:9" ht="40.5" customHeight="1" x14ac:dyDescent="0.2">
      <c r="A12" s="131" t="s">
        <v>337</v>
      </c>
      <c r="B12" s="58" t="s">
        <v>372</v>
      </c>
      <c r="C12" s="57" t="s">
        <v>362</v>
      </c>
      <c r="D12" s="2" t="s">
        <v>339</v>
      </c>
      <c r="E12" s="105">
        <v>219.76</v>
      </c>
      <c r="F12" s="105">
        <f t="shared" ref="F12:F18" si="2">E12*1.05</f>
        <v>230.74799999999999</v>
      </c>
      <c r="G12" s="105">
        <f t="shared" ref="G12:G18" si="3">E12*1.1</f>
        <v>241.73600000000002</v>
      </c>
    </row>
    <row r="13" spans="1:9" ht="39.75" customHeight="1" x14ac:dyDescent="0.2">
      <c r="A13" s="131" t="s">
        <v>338</v>
      </c>
      <c r="B13" s="58" t="s">
        <v>366</v>
      </c>
      <c r="C13" s="57" t="s">
        <v>363</v>
      </c>
      <c r="D13" s="2" t="s">
        <v>339</v>
      </c>
      <c r="E13" s="105">
        <v>258.39</v>
      </c>
      <c r="F13" s="105">
        <f t="shared" si="2"/>
        <v>271.30950000000001</v>
      </c>
      <c r="G13" s="105">
        <f t="shared" si="3"/>
        <v>284.22899999999998</v>
      </c>
    </row>
    <row r="14" spans="1:9" ht="51" x14ac:dyDescent="0.2">
      <c r="A14" s="131" t="s">
        <v>340</v>
      </c>
      <c r="B14" s="58" t="s">
        <v>364</v>
      </c>
      <c r="C14" s="57" t="s">
        <v>365</v>
      </c>
      <c r="D14" s="2" t="s">
        <v>339</v>
      </c>
      <c r="E14" s="105">
        <v>396.45</v>
      </c>
      <c r="F14" s="105">
        <f t="shared" si="2"/>
        <v>416.27249999999998</v>
      </c>
      <c r="G14" s="105">
        <f t="shared" si="3"/>
        <v>436.09500000000003</v>
      </c>
      <c r="I14" s="6"/>
    </row>
    <row r="15" spans="1:9" ht="68.25" customHeight="1" x14ac:dyDescent="0.2">
      <c r="A15" s="131" t="s">
        <v>373</v>
      </c>
      <c r="B15" s="61"/>
      <c r="C15" s="62"/>
      <c r="D15" s="2" t="s">
        <v>339</v>
      </c>
      <c r="E15" s="105">
        <v>483.29</v>
      </c>
      <c r="F15" s="105">
        <f t="shared" si="2"/>
        <v>507.45450000000005</v>
      </c>
      <c r="G15" s="105">
        <f t="shared" si="3"/>
        <v>531.61900000000003</v>
      </c>
    </row>
    <row r="16" spans="1:9" ht="63.75" x14ac:dyDescent="0.2">
      <c r="A16" s="131" t="s">
        <v>341</v>
      </c>
      <c r="B16" s="58" t="s">
        <v>367</v>
      </c>
      <c r="C16" s="57" t="s">
        <v>447</v>
      </c>
      <c r="D16" s="2" t="s">
        <v>339</v>
      </c>
      <c r="E16" s="105">
        <v>605.14</v>
      </c>
      <c r="F16" s="105">
        <f t="shared" si="2"/>
        <v>635.39700000000005</v>
      </c>
      <c r="G16" s="105">
        <f t="shared" si="3"/>
        <v>665.654</v>
      </c>
    </row>
    <row r="17" spans="1:7" ht="63.75" x14ac:dyDescent="0.2">
      <c r="A17" s="131" t="s">
        <v>342</v>
      </c>
      <c r="B17" s="58" t="s">
        <v>368</v>
      </c>
      <c r="C17" s="100" t="s">
        <v>448</v>
      </c>
      <c r="D17" s="2" t="s">
        <v>339</v>
      </c>
      <c r="E17" s="105">
        <v>821.9</v>
      </c>
      <c r="F17" s="105">
        <f t="shared" si="2"/>
        <v>862.995</v>
      </c>
      <c r="G17" s="105">
        <f t="shared" si="3"/>
        <v>904.09</v>
      </c>
    </row>
    <row r="18" spans="1:7" ht="68.25" customHeight="1" x14ac:dyDescent="0.2">
      <c r="A18" s="131" t="s">
        <v>343</v>
      </c>
      <c r="B18" s="58" t="s">
        <v>369</v>
      </c>
      <c r="C18" s="100" t="s">
        <v>449</v>
      </c>
      <c r="D18" s="2" t="s">
        <v>339</v>
      </c>
      <c r="E18" s="105">
        <v>524.32000000000005</v>
      </c>
      <c r="F18" s="105">
        <f t="shared" si="2"/>
        <v>550.53600000000006</v>
      </c>
      <c r="G18" s="105">
        <f t="shared" si="3"/>
        <v>576.75200000000007</v>
      </c>
    </row>
    <row r="19" spans="1:7" ht="39.75" customHeight="1" x14ac:dyDescent="0.2">
      <c r="A19" s="75"/>
      <c r="B19" s="47"/>
      <c r="C19" s="48"/>
      <c r="D19" s="52"/>
      <c r="E19" s="53"/>
      <c r="F19" s="53"/>
      <c r="G19" s="53"/>
    </row>
    <row r="20" spans="1:7" ht="24.75" customHeight="1" x14ac:dyDescent="0.2">
      <c r="A20" s="78"/>
      <c r="B20" s="31"/>
      <c r="C20" s="79"/>
      <c r="D20" s="80"/>
      <c r="E20" s="81"/>
      <c r="F20" s="81"/>
      <c r="G20" s="81"/>
    </row>
    <row r="21" spans="1:7" ht="30" customHeight="1" x14ac:dyDescent="0.2">
      <c r="A21" s="63" t="s">
        <v>67</v>
      </c>
      <c r="B21" s="64" t="s">
        <v>64</v>
      </c>
      <c r="C21" s="77" t="s">
        <v>56</v>
      </c>
      <c r="D21" s="76" t="s">
        <v>55</v>
      </c>
      <c r="E21" s="76" t="s">
        <v>325</v>
      </c>
      <c r="F21" s="76" t="s">
        <v>54</v>
      </c>
      <c r="G21" s="76" t="s">
        <v>240</v>
      </c>
    </row>
    <row r="22" spans="1:7" ht="63.75" x14ac:dyDescent="0.2">
      <c r="A22" s="131" t="s">
        <v>357</v>
      </c>
      <c r="B22" s="58" t="s">
        <v>370</v>
      </c>
      <c r="C22" s="57"/>
      <c r="D22" s="2" t="s">
        <v>339</v>
      </c>
      <c r="E22" s="105"/>
      <c r="F22" s="105"/>
      <c r="G22" s="105"/>
    </row>
    <row r="23" spans="1:7" ht="51" x14ac:dyDescent="0.2">
      <c r="A23" s="131" t="s">
        <v>358</v>
      </c>
      <c r="B23" s="58" t="s">
        <v>371</v>
      </c>
      <c r="C23" s="57" t="s">
        <v>450</v>
      </c>
      <c r="D23" s="2" t="s">
        <v>339</v>
      </c>
      <c r="E23" s="105">
        <v>583.95000000000005</v>
      </c>
      <c r="F23" s="105">
        <f>E23*1.05</f>
        <v>613.14750000000004</v>
      </c>
      <c r="G23" s="105">
        <f>E23*1.1</f>
        <v>642.34500000000014</v>
      </c>
    </row>
    <row r="24" spans="1:7" ht="14.25" customHeight="1" x14ac:dyDescent="0.2">
      <c r="A24" s="412" t="s">
        <v>344</v>
      </c>
      <c r="B24" s="413"/>
      <c r="C24" s="413"/>
      <c r="D24" s="413"/>
      <c r="E24" s="413"/>
      <c r="F24" s="413"/>
      <c r="G24" s="413"/>
    </row>
    <row r="25" spans="1:7" ht="25.5" x14ac:dyDescent="0.2">
      <c r="A25" s="421" t="s">
        <v>345</v>
      </c>
      <c r="B25" s="60" t="s">
        <v>374</v>
      </c>
      <c r="C25" s="57"/>
      <c r="D25" s="2" t="s">
        <v>377</v>
      </c>
      <c r="E25" s="105">
        <v>109.31</v>
      </c>
      <c r="F25" s="105">
        <f t="shared" ref="F25:F34" si="4">E25*1.1</f>
        <v>120.24100000000001</v>
      </c>
      <c r="G25" s="105">
        <f t="shared" ref="G25:G34" si="5">E25*1.25</f>
        <v>136.63749999999999</v>
      </c>
    </row>
    <row r="26" spans="1:7" x14ac:dyDescent="0.2">
      <c r="A26" s="422"/>
      <c r="B26" s="70" t="s">
        <v>375</v>
      </c>
      <c r="C26" s="69"/>
      <c r="D26" s="2" t="s">
        <v>377</v>
      </c>
      <c r="E26" s="105">
        <v>133.94999999999999</v>
      </c>
      <c r="F26" s="105">
        <f t="shared" si="4"/>
        <v>147.345</v>
      </c>
      <c r="G26" s="105">
        <f t="shared" si="5"/>
        <v>167.4375</v>
      </c>
    </row>
    <row r="27" spans="1:7" x14ac:dyDescent="0.2">
      <c r="A27" s="422"/>
      <c r="B27" s="70" t="s">
        <v>376</v>
      </c>
      <c r="C27" s="69"/>
      <c r="D27" s="2" t="s">
        <v>377</v>
      </c>
      <c r="E27" s="105">
        <v>270.67</v>
      </c>
      <c r="F27" s="105">
        <f t="shared" si="4"/>
        <v>297.73700000000002</v>
      </c>
      <c r="G27" s="105">
        <f t="shared" si="5"/>
        <v>338.33750000000003</v>
      </c>
    </row>
    <row r="28" spans="1:7" x14ac:dyDescent="0.2">
      <c r="A28" s="422"/>
      <c r="B28" s="408" t="s">
        <v>379</v>
      </c>
      <c r="C28" s="410"/>
      <c r="D28" s="2" t="s">
        <v>377</v>
      </c>
      <c r="E28" s="105">
        <v>99.38</v>
      </c>
      <c r="F28" s="105">
        <f t="shared" si="4"/>
        <v>109.318</v>
      </c>
      <c r="G28" s="105">
        <f t="shared" si="5"/>
        <v>124.22499999999999</v>
      </c>
    </row>
    <row r="29" spans="1:7" x14ac:dyDescent="0.2">
      <c r="A29" s="422"/>
      <c r="B29" s="409"/>
      <c r="C29" s="411"/>
      <c r="D29" s="2" t="s">
        <v>378</v>
      </c>
      <c r="E29" s="105">
        <v>228.1</v>
      </c>
      <c r="F29" s="105">
        <f t="shared" si="4"/>
        <v>250.91000000000003</v>
      </c>
      <c r="G29" s="105">
        <f t="shared" si="5"/>
        <v>285.125</v>
      </c>
    </row>
    <row r="30" spans="1:7" x14ac:dyDescent="0.2">
      <c r="A30" s="422" t="s">
        <v>346</v>
      </c>
      <c r="B30" s="71" t="s">
        <v>380</v>
      </c>
      <c r="C30" s="14"/>
      <c r="D30" s="2" t="s">
        <v>377</v>
      </c>
      <c r="E30" s="105">
        <v>168.48</v>
      </c>
      <c r="F30" s="105">
        <f t="shared" si="4"/>
        <v>185.328</v>
      </c>
      <c r="G30" s="105">
        <f t="shared" si="5"/>
        <v>210.6</v>
      </c>
    </row>
    <row r="31" spans="1:7" ht="38.25" x14ac:dyDescent="0.2">
      <c r="A31" s="422"/>
      <c r="B31" s="71" t="s">
        <v>381</v>
      </c>
      <c r="C31" s="69"/>
      <c r="D31" s="2" t="s">
        <v>377</v>
      </c>
      <c r="E31" s="105">
        <v>185.79</v>
      </c>
      <c r="F31" s="105">
        <f t="shared" si="4"/>
        <v>204.369</v>
      </c>
      <c r="G31" s="105">
        <f t="shared" si="5"/>
        <v>232.23749999999998</v>
      </c>
    </row>
    <row r="32" spans="1:7" ht="15" x14ac:dyDescent="0.25">
      <c r="A32" s="422"/>
      <c r="B32" s="72" t="s">
        <v>382</v>
      </c>
      <c r="C32" s="69"/>
      <c r="D32" s="2" t="s">
        <v>377</v>
      </c>
      <c r="E32" s="105">
        <v>200.37</v>
      </c>
      <c r="F32" s="105">
        <f t="shared" si="4"/>
        <v>220.40700000000001</v>
      </c>
      <c r="G32" s="105">
        <f t="shared" si="5"/>
        <v>250.46250000000001</v>
      </c>
    </row>
    <row r="33" spans="1:7" ht="14.25" customHeight="1" x14ac:dyDescent="0.25">
      <c r="A33" s="421"/>
      <c r="B33" s="72" t="s">
        <v>383</v>
      </c>
      <c r="C33" s="5"/>
      <c r="D33" s="2" t="s">
        <v>377</v>
      </c>
      <c r="E33" s="105">
        <v>245.95</v>
      </c>
      <c r="F33" s="105">
        <f t="shared" si="4"/>
        <v>270.54500000000002</v>
      </c>
      <c r="G33" s="105">
        <f t="shared" si="5"/>
        <v>307.4375</v>
      </c>
    </row>
    <row r="34" spans="1:7" ht="15" x14ac:dyDescent="0.25">
      <c r="A34" s="421"/>
      <c r="B34" s="73" t="s">
        <v>384</v>
      </c>
      <c r="C34" s="5"/>
      <c r="D34" s="2" t="s">
        <v>377</v>
      </c>
      <c r="E34" s="105">
        <v>330.99</v>
      </c>
      <c r="F34" s="105">
        <f t="shared" si="4"/>
        <v>364.08900000000006</v>
      </c>
      <c r="G34" s="105">
        <f t="shared" si="5"/>
        <v>413.73750000000001</v>
      </c>
    </row>
    <row r="35" spans="1:7" x14ac:dyDescent="0.2">
      <c r="A35" s="412" t="s">
        <v>347</v>
      </c>
      <c r="B35" s="413"/>
      <c r="C35" s="413"/>
      <c r="D35" s="413"/>
      <c r="E35" s="413"/>
      <c r="F35" s="413"/>
      <c r="G35" s="413"/>
    </row>
    <row r="36" spans="1:7" ht="51" x14ac:dyDescent="0.2">
      <c r="A36" s="132" t="s">
        <v>385</v>
      </c>
      <c r="B36" s="58" t="s">
        <v>329</v>
      </c>
      <c r="C36" s="57"/>
      <c r="D36" s="2"/>
      <c r="E36" s="105">
        <v>462.1</v>
      </c>
      <c r="F36" s="105">
        <f t="shared" ref="F36:F39" si="6">E36*1.05</f>
        <v>485.20500000000004</v>
      </c>
      <c r="G36" s="105">
        <f t="shared" ref="G36:G39" si="7">E36*1.1</f>
        <v>508.31000000000006</v>
      </c>
    </row>
    <row r="37" spans="1:7" ht="51" x14ac:dyDescent="0.2">
      <c r="A37" s="132" t="s">
        <v>348</v>
      </c>
      <c r="B37" s="58" t="s">
        <v>329</v>
      </c>
      <c r="C37" s="57"/>
      <c r="D37" s="2"/>
      <c r="E37" s="105"/>
      <c r="F37" s="105"/>
      <c r="G37" s="105"/>
    </row>
    <row r="38" spans="1:7" ht="51" x14ac:dyDescent="0.2">
      <c r="A38" s="132" t="s">
        <v>349</v>
      </c>
      <c r="B38" s="58" t="s">
        <v>329</v>
      </c>
      <c r="C38" s="57"/>
      <c r="D38" s="2"/>
      <c r="E38" s="105">
        <v>350.86</v>
      </c>
      <c r="F38" s="105">
        <f t="shared" si="6"/>
        <v>368.40300000000002</v>
      </c>
      <c r="G38" s="105">
        <f t="shared" si="7"/>
        <v>385.94600000000003</v>
      </c>
    </row>
    <row r="39" spans="1:7" ht="51" x14ac:dyDescent="0.2">
      <c r="A39" s="132" t="s">
        <v>350</v>
      </c>
      <c r="B39" s="58" t="s">
        <v>329</v>
      </c>
      <c r="C39" s="57"/>
      <c r="D39" s="2"/>
      <c r="E39" s="105">
        <v>418.82</v>
      </c>
      <c r="F39" s="105">
        <f t="shared" si="6"/>
        <v>439.76100000000002</v>
      </c>
      <c r="G39" s="105">
        <f t="shared" si="7"/>
        <v>460.70200000000006</v>
      </c>
    </row>
    <row r="40" spans="1:7" ht="51" x14ac:dyDescent="0.2">
      <c r="A40" s="132" t="s">
        <v>351</v>
      </c>
      <c r="B40" s="58" t="s">
        <v>329</v>
      </c>
      <c r="C40" s="57"/>
      <c r="D40" s="2"/>
      <c r="E40" s="105"/>
      <c r="F40" s="105"/>
      <c r="G40" s="105"/>
    </row>
    <row r="41" spans="1:7" ht="51" x14ac:dyDescent="0.2">
      <c r="A41" s="132" t="s">
        <v>352</v>
      </c>
      <c r="B41" s="58" t="s">
        <v>329</v>
      </c>
      <c r="C41" s="57"/>
      <c r="D41" s="2"/>
      <c r="E41" s="105"/>
      <c r="F41" s="105"/>
      <c r="G41" s="105"/>
    </row>
    <row r="42" spans="1:7" x14ac:dyDescent="0.2">
      <c r="A42" s="74"/>
      <c r="B42" s="31"/>
      <c r="C42" s="33"/>
      <c r="D42" s="65"/>
      <c r="E42" s="66"/>
      <c r="F42" s="66"/>
      <c r="G42" s="66"/>
    </row>
    <row r="43" spans="1:7" x14ac:dyDescent="0.2">
      <c r="A43" s="74"/>
      <c r="B43" s="31"/>
      <c r="C43" s="33"/>
      <c r="D43" s="65"/>
      <c r="E43" s="66"/>
      <c r="F43" s="66"/>
      <c r="G43" s="66"/>
    </row>
    <row r="44" spans="1:7" x14ac:dyDescent="0.2">
      <c r="A44" s="74"/>
      <c r="B44" s="31"/>
      <c r="C44" s="33"/>
      <c r="D44" s="65"/>
      <c r="E44" s="66"/>
      <c r="F44" s="66"/>
      <c r="G44" s="66"/>
    </row>
    <row r="45" spans="1:7" x14ac:dyDescent="0.2">
      <c r="A45" s="74"/>
      <c r="B45" s="31"/>
      <c r="C45" s="79"/>
      <c r="D45" s="80"/>
      <c r="E45" s="81"/>
      <c r="F45" s="81"/>
      <c r="G45" s="81"/>
    </row>
    <row r="46" spans="1:7" ht="30" customHeight="1" x14ac:dyDescent="0.2">
      <c r="A46" s="63" t="s">
        <v>67</v>
      </c>
      <c r="B46" s="64" t="s">
        <v>64</v>
      </c>
      <c r="C46" s="77" t="s">
        <v>56</v>
      </c>
      <c r="D46" s="76" t="s">
        <v>55</v>
      </c>
      <c r="E46" s="76" t="s">
        <v>325</v>
      </c>
      <c r="F46" s="76" t="s">
        <v>54</v>
      </c>
      <c r="G46" s="76" t="s">
        <v>240</v>
      </c>
    </row>
    <row r="47" spans="1:7" x14ac:dyDescent="0.2">
      <c r="A47" s="412" t="s">
        <v>353</v>
      </c>
      <c r="B47" s="413"/>
      <c r="C47" s="413"/>
      <c r="D47" s="413"/>
      <c r="E47" s="413"/>
      <c r="F47" s="413"/>
      <c r="G47" s="413"/>
    </row>
    <row r="48" spans="1:7" ht="51" x14ac:dyDescent="0.2">
      <c r="A48" s="68" t="s">
        <v>354</v>
      </c>
      <c r="B48" s="58" t="s">
        <v>329</v>
      </c>
      <c r="C48" s="57"/>
      <c r="D48" s="2"/>
      <c r="E48" s="105">
        <v>3226.9</v>
      </c>
      <c r="F48" s="105">
        <f>E48*1.1</f>
        <v>3549.5900000000006</v>
      </c>
      <c r="G48" s="105">
        <f>E48*1.25</f>
        <v>4033.625</v>
      </c>
    </row>
    <row r="49" spans="1:7" ht="51" x14ac:dyDescent="0.2">
      <c r="A49" s="68" t="s">
        <v>355</v>
      </c>
      <c r="B49" s="58" t="s">
        <v>329</v>
      </c>
      <c r="C49" s="57"/>
      <c r="D49" s="2"/>
      <c r="E49" s="105">
        <v>672.95</v>
      </c>
      <c r="F49" s="105">
        <f>E49*1.1</f>
        <v>740.24500000000012</v>
      </c>
      <c r="G49" s="105">
        <f>E49*1.25</f>
        <v>841.1875</v>
      </c>
    </row>
    <row r="50" spans="1:7" x14ac:dyDescent="0.2">
      <c r="A50" s="412" t="s">
        <v>359</v>
      </c>
      <c r="B50" s="413"/>
      <c r="C50" s="413"/>
      <c r="D50" s="413"/>
      <c r="E50" s="413"/>
      <c r="F50" s="413"/>
      <c r="G50" s="413"/>
    </row>
    <row r="51" spans="1:7" ht="12.75" customHeight="1" x14ac:dyDescent="0.2">
      <c r="A51" s="417" t="s">
        <v>360</v>
      </c>
      <c r="B51" s="104" t="s">
        <v>445</v>
      </c>
      <c r="C51" s="57"/>
      <c r="D51" s="414">
        <v>25</v>
      </c>
      <c r="E51" s="105">
        <v>596.46</v>
      </c>
      <c r="F51" s="105">
        <f>E51*1.1</f>
        <v>656.10600000000011</v>
      </c>
      <c r="G51" s="105">
        <f>E51*1.25</f>
        <v>745.57500000000005</v>
      </c>
    </row>
    <row r="52" spans="1:7" x14ac:dyDescent="0.2">
      <c r="A52" s="418"/>
      <c r="B52" s="104" t="s">
        <v>444</v>
      </c>
      <c r="C52" s="100"/>
      <c r="D52" s="415"/>
      <c r="E52" s="105">
        <v>681.56</v>
      </c>
      <c r="F52" s="105">
        <f>E52*1.1</f>
        <v>749.71600000000001</v>
      </c>
      <c r="G52" s="105">
        <f>E52*1.25</f>
        <v>851.94999999999993</v>
      </c>
    </row>
    <row r="53" spans="1:7" x14ac:dyDescent="0.2">
      <c r="A53" s="418"/>
      <c r="B53" s="104" t="s">
        <v>445</v>
      </c>
      <c r="C53" s="100"/>
      <c r="D53" s="416"/>
      <c r="E53" s="105">
        <v>596.46</v>
      </c>
      <c r="F53" s="105">
        <f>E53*1.1</f>
        <v>656.10600000000011</v>
      </c>
      <c r="G53" s="105">
        <f>E53*1.25</f>
        <v>745.57500000000005</v>
      </c>
    </row>
    <row r="54" spans="1:7" x14ac:dyDescent="0.2">
      <c r="A54" s="419"/>
      <c r="B54" s="104" t="s">
        <v>444</v>
      </c>
      <c r="C54" s="100"/>
      <c r="D54" s="103"/>
      <c r="E54" s="105">
        <v>627.9</v>
      </c>
      <c r="F54" s="105">
        <f>E54*1.1</f>
        <v>690.69</v>
      </c>
      <c r="G54" s="105">
        <f>E54*1.25</f>
        <v>784.875</v>
      </c>
    </row>
    <row r="55" spans="1:7" ht="21" x14ac:dyDescent="0.2">
      <c r="A55" s="67" t="s">
        <v>361</v>
      </c>
      <c r="B55" s="58"/>
      <c r="C55" s="57"/>
      <c r="D55" s="2"/>
      <c r="E55" s="11"/>
      <c r="F55" s="11"/>
      <c r="G55" s="11"/>
    </row>
  </sheetData>
  <mergeCells count="22">
    <mergeCell ref="E1:G1"/>
    <mergeCell ref="A24:G24"/>
    <mergeCell ref="A25:A29"/>
    <mergeCell ref="A30:A34"/>
    <mergeCell ref="A35:G35"/>
    <mergeCell ref="A11:G11"/>
    <mergeCell ref="A5:A6"/>
    <mergeCell ref="B5:B6"/>
    <mergeCell ref="C5:C6"/>
    <mergeCell ref="A4:G4"/>
    <mergeCell ref="A7:A8"/>
    <mergeCell ref="B7:B8"/>
    <mergeCell ref="C7:C8"/>
    <mergeCell ref="A9:A10"/>
    <mergeCell ref="B9:B10"/>
    <mergeCell ref="C9:C10"/>
    <mergeCell ref="B28:B29"/>
    <mergeCell ref="C28:C29"/>
    <mergeCell ref="A50:G50"/>
    <mergeCell ref="A47:G47"/>
    <mergeCell ref="D51:D53"/>
    <mergeCell ref="A51:A54"/>
  </mergeCells>
  <hyperlinks>
    <hyperlink ref="A55" r:id="rId1"/>
    <hyperlink ref="A51" r:id="rId2"/>
  </hyperlinks>
  <pageMargins left="0.23622047244094491" right="0.23622047244094491" top="0.39370078740157483" bottom="0.74803149606299213" header="0.31496062992125984" footer="0.31496062992125984"/>
  <pageSetup paperSize="9" orientation="portrait" horizontalDpi="0" verticalDpi="0" r:id="rId3"/>
  <headerFooter>
    <oddFooter>&amp;CСтраница &amp;P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G61"/>
  <sheetViews>
    <sheetView zoomScale="120" zoomScaleNormal="120" workbookViewId="0">
      <selection activeCell="E29" sqref="E29"/>
    </sheetView>
  </sheetViews>
  <sheetFormatPr defaultRowHeight="14.25" x14ac:dyDescent="0.2"/>
  <cols>
    <col min="1" max="1" width="6.796875" customWidth="1"/>
    <col min="2" max="2" width="35.8984375" customWidth="1"/>
    <col min="3" max="3" width="7.59765625" customWidth="1"/>
    <col min="4" max="4" width="6.69921875" customWidth="1"/>
    <col min="5" max="5" width="5.8984375" customWidth="1"/>
    <col min="6" max="6" width="6" customWidth="1"/>
    <col min="7" max="7" width="6.296875" customWidth="1"/>
  </cols>
  <sheetData>
    <row r="1" spans="1:7" ht="68.25" customHeight="1" x14ac:dyDescent="0.2">
      <c r="A1" s="139"/>
      <c r="B1" s="139"/>
      <c r="C1" s="139"/>
      <c r="D1" s="139"/>
      <c r="E1" s="139"/>
      <c r="F1" s="139"/>
      <c r="G1" s="139"/>
    </row>
    <row r="2" spans="1:7" x14ac:dyDescent="0.2">
      <c r="A2" s="427"/>
      <c r="B2" s="427"/>
      <c r="C2" s="427"/>
      <c r="D2" s="427"/>
      <c r="E2" s="427"/>
      <c r="F2" s="427"/>
      <c r="G2" s="427"/>
    </row>
    <row r="3" spans="1:7" ht="29.25" customHeight="1" x14ac:dyDescent="0.2">
      <c r="A3" s="63" t="s">
        <v>67</v>
      </c>
      <c r="B3" s="64" t="s">
        <v>64</v>
      </c>
      <c r="C3" s="64" t="s">
        <v>56</v>
      </c>
      <c r="D3" s="63" t="s">
        <v>55</v>
      </c>
      <c r="E3" s="63" t="s">
        <v>325</v>
      </c>
      <c r="F3" s="63" t="s">
        <v>54</v>
      </c>
      <c r="G3" s="63" t="s">
        <v>240</v>
      </c>
    </row>
    <row r="4" spans="1:7" x14ac:dyDescent="0.2">
      <c r="A4" s="428" t="s">
        <v>387</v>
      </c>
      <c r="B4" s="428"/>
      <c r="C4" s="428"/>
      <c r="D4" s="428"/>
      <c r="E4" s="428"/>
      <c r="F4" s="428"/>
      <c r="G4" s="428"/>
    </row>
    <row r="5" spans="1:7" ht="36" customHeight="1" x14ac:dyDescent="0.2">
      <c r="A5" s="110" t="s">
        <v>466</v>
      </c>
      <c r="B5" s="86" t="s">
        <v>389</v>
      </c>
      <c r="C5" s="85" t="s">
        <v>461</v>
      </c>
      <c r="D5" s="85" t="s">
        <v>339</v>
      </c>
      <c r="E5" s="11">
        <v>254.1</v>
      </c>
      <c r="F5" s="11">
        <f>E5*1.04</f>
        <v>264.26400000000001</v>
      </c>
      <c r="G5" s="11">
        <f t="shared" ref="G5:G10" si="0">E5*1.08</f>
        <v>274.428</v>
      </c>
    </row>
    <row r="6" spans="1:7" ht="36.75" customHeight="1" x14ac:dyDescent="0.2">
      <c r="A6" s="110" t="s">
        <v>455</v>
      </c>
      <c r="B6" s="86" t="s">
        <v>388</v>
      </c>
      <c r="C6" s="85" t="s">
        <v>461</v>
      </c>
      <c r="D6" s="85" t="s">
        <v>339</v>
      </c>
      <c r="E6" s="11">
        <v>300.8</v>
      </c>
      <c r="F6" s="11">
        <f>E6*1.04</f>
        <v>312.83200000000005</v>
      </c>
      <c r="G6" s="11">
        <f t="shared" si="0"/>
        <v>324.86400000000003</v>
      </c>
    </row>
    <row r="7" spans="1:7" ht="54.75" customHeight="1" x14ac:dyDescent="0.2">
      <c r="A7" s="110" t="s">
        <v>456</v>
      </c>
      <c r="B7" s="106" t="s">
        <v>386</v>
      </c>
      <c r="C7" s="85" t="s">
        <v>460</v>
      </c>
      <c r="D7" s="85" t="s">
        <v>339</v>
      </c>
      <c r="E7" s="11">
        <v>483.7</v>
      </c>
      <c r="F7" s="11">
        <f>E7*1.04</f>
        <v>503.048</v>
      </c>
      <c r="G7" s="11">
        <f t="shared" si="0"/>
        <v>522.39600000000007</v>
      </c>
    </row>
    <row r="8" spans="1:7" ht="52.5" customHeight="1" x14ac:dyDescent="0.2">
      <c r="A8" s="110" t="s">
        <v>457</v>
      </c>
      <c r="B8" s="106" t="s">
        <v>789</v>
      </c>
      <c r="C8" s="85" t="s">
        <v>460</v>
      </c>
      <c r="D8" s="85" t="s">
        <v>339</v>
      </c>
      <c r="E8" s="11">
        <v>525.6</v>
      </c>
      <c r="F8" s="11">
        <f>E8*1.04</f>
        <v>546.62400000000002</v>
      </c>
      <c r="G8" s="11">
        <f t="shared" si="0"/>
        <v>567.64800000000002</v>
      </c>
    </row>
    <row r="9" spans="1:7" ht="52.5" customHeight="1" x14ac:dyDescent="0.2">
      <c r="A9" s="110" t="s">
        <v>458</v>
      </c>
      <c r="B9" s="106" t="s">
        <v>390</v>
      </c>
      <c r="C9" s="85" t="s">
        <v>460</v>
      </c>
      <c r="D9" s="85" t="s">
        <v>339</v>
      </c>
      <c r="E9" s="11">
        <v>598</v>
      </c>
      <c r="F9" s="11">
        <f>E9*1.06</f>
        <v>633.88</v>
      </c>
      <c r="G9" s="11">
        <f t="shared" si="0"/>
        <v>645.84</v>
      </c>
    </row>
    <row r="10" spans="1:7" ht="55.5" customHeight="1" x14ac:dyDescent="0.2">
      <c r="A10" s="110" t="s">
        <v>459</v>
      </c>
      <c r="B10" s="106" t="s">
        <v>391</v>
      </c>
      <c r="C10" s="85" t="s">
        <v>461</v>
      </c>
      <c r="D10" s="85" t="s">
        <v>339</v>
      </c>
      <c r="E10" s="11">
        <v>781</v>
      </c>
      <c r="F10" s="11">
        <f>E10*1.04</f>
        <v>812.24</v>
      </c>
      <c r="G10" s="11">
        <f t="shared" si="0"/>
        <v>843.48</v>
      </c>
    </row>
    <row r="11" spans="1:7" x14ac:dyDescent="0.2">
      <c r="A11" s="430" t="s">
        <v>344</v>
      </c>
      <c r="B11" s="431"/>
      <c r="C11" s="430"/>
      <c r="D11" s="430"/>
      <c r="E11" s="430"/>
      <c r="F11" s="430"/>
      <c r="G11" s="430"/>
    </row>
    <row r="12" spans="1:7" ht="27" customHeight="1" x14ac:dyDescent="0.2">
      <c r="A12" s="432" t="s">
        <v>467</v>
      </c>
      <c r="B12" s="114" t="s">
        <v>503</v>
      </c>
      <c r="C12" s="14"/>
      <c r="D12" s="2" t="s">
        <v>339</v>
      </c>
      <c r="E12" s="11">
        <v>808.8</v>
      </c>
      <c r="F12" s="11">
        <f t="shared" ref="F12:F37" si="1">E12*1.05</f>
        <v>849.24</v>
      </c>
      <c r="G12" s="11">
        <f t="shared" ref="G12:G37" si="2">E12*1.1</f>
        <v>889.68000000000006</v>
      </c>
    </row>
    <row r="13" spans="1:7" ht="29.25" customHeight="1" x14ac:dyDescent="0.2">
      <c r="A13" s="433"/>
      <c r="B13" s="114" t="s">
        <v>504</v>
      </c>
      <c r="C13" s="14"/>
      <c r="D13" s="2" t="s">
        <v>496</v>
      </c>
      <c r="E13" s="11">
        <v>248.9</v>
      </c>
      <c r="F13" s="11">
        <f t="shared" si="1"/>
        <v>261.34500000000003</v>
      </c>
      <c r="G13" s="11">
        <f t="shared" si="2"/>
        <v>273.79000000000002</v>
      </c>
    </row>
    <row r="14" spans="1:7" ht="28.5" customHeight="1" x14ac:dyDescent="0.2">
      <c r="A14" s="433"/>
      <c r="B14" s="114" t="s">
        <v>505</v>
      </c>
      <c r="C14" s="14"/>
      <c r="D14" s="2" t="s">
        <v>496</v>
      </c>
      <c r="E14" s="11">
        <v>277.8</v>
      </c>
      <c r="F14" s="11">
        <f t="shared" si="1"/>
        <v>291.69</v>
      </c>
      <c r="G14" s="11">
        <f t="shared" si="2"/>
        <v>305.58000000000004</v>
      </c>
    </row>
    <row r="15" spans="1:7" ht="61.5" customHeight="1" x14ac:dyDescent="0.2">
      <c r="A15" s="433"/>
      <c r="B15" s="114" t="s">
        <v>506</v>
      </c>
      <c r="C15" s="14"/>
      <c r="D15" s="2" t="s">
        <v>511</v>
      </c>
      <c r="E15" s="11">
        <v>123.6</v>
      </c>
      <c r="F15" s="11">
        <f t="shared" si="1"/>
        <v>129.78</v>
      </c>
      <c r="G15" s="11">
        <f t="shared" si="2"/>
        <v>135.96</v>
      </c>
    </row>
    <row r="16" spans="1:7" ht="19.5" customHeight="1" x14ac:dyDescent="0.2">
      <c r="A16" s="433"/>
      <c r="B16" s="115" t="s">
        <v>507</v>
      </c>
      <c r="C16" s="14"/>
      <c r="D16" s="2" t="s">
        <v>511</v>
      </c>
      <c r="E16" s="11">
        <v>148.9</v>
      </c>
      <c r="F16" s="11">
        <f t="shared" si="1"/>
        <v>156.345</v>
      </c>
      <c r="G16" s="11">
        <f t="shared" si="2"/>
        <v>163.79000000000002</v>
      </c>
    </row>
    <row r="17" spans="1:7" ht="31.5" customHeight="1" x14ac:dyDescent="0.2">
      <c r="A17" s="433"/>
      <c r="B17" s="116" t="s">
        <v>508</v>
      </c>
      <c r="C17" s="14"/>
      <c r="D17" s="2" t="s">
        <v>511</v>
      </c>
      <c r="E17" s="11">
        <v>248.4</v>
      </c>
      <c r="F17" s="11">
        <f t="shared" si="1"/>
        <v>260.82</v>
      </c>
      <c r="G17" s="11">
        <f t="shared" si="2"/>
        <v>273.24</v>
      </c>
    </row>
    <row r="18" spans="1:7" ht="30.75" customHeight="1" x14ac:dyDescent="0.2">
      <c r="A18" s="433"/>
      <c r="B18" s="116" t="s">
        <v>509</v>
      </c>
      <c r="C18" s="14"/>
      <c r="D18" s="2" t="s">
        <v>511</v>
      </c>
      <c r="E18" s="11">
        <v>176.85</v>
      </c>
      <c r="F18" s="11">
        <f t="shared" si="1"/>
        <v>185.6925</v>
      </c>
      <c r="G18" s="11">
        <f t="shared" si="2"/>
        <v>194.535</v>
      </c>
    </row>
    <row r="19" spans="1:7" ht="29.25" customHeight="1" x14ac:dyDescent="0.2">
      <c r="A19" s="434"/>
      <c r="B19" s="116" t="s">
        <v>510</v>
      </c>
      <c r="C19" s="14"/>
      <c r="D19" s="2" t="s">
        <v>511</v>
      </c>
      <c r="E19" s="11">
        <v>416.9</v>
      </c>
      <c r="F19" s="11">
        <f t="shared" si="1"/>
        <v>437.745</v>
      </c>
      <c r="G19" s="11">
        <f t="shared" si="2"/>
        <v>458.59000000000003</v>
      </c>
    </row>
    <row r="20" spans="1:7" ht="29.25" customHeight="1" x14ac:dyDescent="0.2">
      <c r="A20" s="435" t="s">
        <v>468</v>
      </c>
      <c r="B20" s="107" t="s">
        <v>500</v>
      </c>
      <c r="C20" s="108"/>
      <c r="D20" s="2" t="s">
        <v>496</v>
      </c>
      <c r="E20" s="11">
        <v>121.7</v>
      </c>
      <c r="F20" s="11">
        <f t="shared" si="1"/>
        <v>127.78500000000001</v>
      </c>
      <c r="G20" s="11">
        <f t="shared" si="2"/>
        <v>133.87</v>
      </c>
    </row>
    <row r="21" spans="1:7" ht="28.5" customHeight="1" x14ac:dyDescent="0.2">
      <c r="A21" s="436"/>
      <c r="B21" s="106" t="s">
        <v>501</v>
      </c>
      <c r="C21" s="108"/>
      <c r="D21" s="2" t="s">
        <v>339</v>
      </c>
      <c r="E21" s="11">
        <v>605.9</v>
      </c>
      <c r="F21" s="11">
        <f t="shared" si="1"/>
        <v>636.19500000000005</v>
      </c>
      <c r="G21" s="11">
        <f t="shared" si="2"/>
        <v>666.49</v>
      </c>
    </row>
    <row r="22" spans="1:7" ht="21" customHeight="1" x14ac:dyDescent="0.2">
      <c r="A22" s="437"/>
      <c r="B22" s="106" t="s">
        <v>502</v>
      </c>
      <c r="C22" s="108"/>
      <c r="D22" s="2" t="s">
        <v>339</v>
      </c>
      <c r="E22" s="11">
        <v>651.79999999999995</v>
      </c>
      <c r="F22" s="11">
        <f t="shared" si="1"/>
        <v>684.39</v>
      </c>
      <c r="G22" s="11">
        <f t="shared" si="2"/>
        <v>716.98</v>
      </c>
    </row>
    <row r="23" spans="1:7" ht="19.5" customHeight="1" x14ac:dyDescent="0.2">
      <c r="A23" s="432" t="s">
        <v>469</v>
      </c>
      <c r="B23" s="438" t="s">
        <v>512</v>
      </c>
      <c r="C23" s="14"/>
      <c r="D23" s="2" t="s">
        <v>515</v>
      </c>
      <c r="E23" s="11">
        <v>1628.9</v>
      </c>
      <c r="F23" s="11">
        <f t="shared" si="1"/>
        <v>1710.3450000000003</v>
      </c>
      <c r="G23" s="11">
        <f t="shared" si="2"/>
        <v>1791.7900000000002</v>
      </c>
    </row>
    <row r="24" spans="1:7" ht="25.5" customHeight="1" x14ac:dyDescent="0.2">
      <c r="A24" s="433"/>
      <c r="B24" s="438"/>
      <c r="C24" s="14"/>
      <c r="D24" s="2" t="s">
        <v>496</v>
      </c>
      <c r="E24" s="11">
        <v>2790.9</v>
      </c>
      <c r="F24" s="11">
        <f t="shared" si="1"/>
        <v>2930.4450000000002</v>
      </c>
      <c r="G24" s="11">
        <f t="shared" si="2"/>
        <v>3069.9900000000002</v>
      </c>
    </row>
    <row r="25" spans="1:7" ht="16.5" customHeight="1" x14ac:dyDescent="0.2">
      <c r="A25" s="433"/>
      <c r="B25" s="439" t="s">
        <v>513</v>
      </c>
      <c r="C25" s="14"/>
      <c r="D25" s="2" t="s">
        <v>515</v>
      </c>
      <c r="E25" s="11">
        <v>1689.6</v>
      </c>
      <c r="F25" s="11">
        <f t="shared" si="1"/>
        <v>1774.08</v>
      </c>
      <c r="G25" s="11">
        <f t="shared" si="2"/>
        <v>1858.56</v>
      </c>
    </row>
    <row r="26" spans="1:7" ht="18.75" customHeight="1" x14ac:dyDescent="0.2">
      <c r="A26" s="433"/>
      <c r="B26" s="439"/>
      <c r="C26" s="14"/>
      <c r="D26" s="2" t="s">
        <v>496</v>
      </c>
      <c r="E26" s="11">
        <v>2993.8</v>
      </c>
      <c r="F26" s="11">
        <f t="shared" si="1"/>
        <v>3143.4900000000002</v>
      </c>
      <c r="G26" s="11">
        <f t="shared" si="2"/>
        <v>3293.1800000000003</v>
      </c>
    </row>
    <row r="27" spans="1:7" ht="23.25" customHeight="1" x14ac:dyDescent="0.2">
      <c r="A27" s="433"/>
      <c r="B27" s="439" t="s">
        <v>514</v>
      </c>
      <c r="C27" s="14"/>
      <c r="D27" s="2" t="s">
        <v>515</v>
      </c>
      <c r="E27" s="11">
        <v>1679.7</v>
      </c>
      <c r="F27" s="11">
        <f t="shared" si="1"/>
        <v>1763.6850000000002</v>
      </c>
      <c r="G27" s="11">
        <f t="shared" si="2"/>
        <v>1847.6700000000003</v>
      </c>
    </row>
    <row r="28" spans="1:7" ht="24" customHeight="1" x14ac:dyDescent="0.2">
      <c r="A28" s="434"/>
      <c r="B28" s="439"/>
      <c r="C28" s="14"/>
      <c r="D28" s="2" t="s">
        <v>496</v>
      </c>
      <c r="E28" s="11">
        <v>2890.8</v>
      </c>
      <c r="F28" s="11">
        <f t="shared" si="1"/>
        <v>3035.34</v>
      </c>
      <c r="G28" s="11">
        <f t="shared" si="2"/>
        <v>3179.8800000000006</v>
      </c>
    </row>
    <row r="29" spans="1:7" ht="42" customHeight="1" x14ac:dyDescent="0.2">
      <c r="A29" s="435" t="s">
        <v>474</v>
      </c>
      <c r="B29" s="107" t="s">
        <v>473</v>
      </c>
      <c r="C29" s="108"/>
      <c r="D29" s="2">
        <v>0.15</v>
      </c>
      <c r="E29" s="11">
        <v>1016.7</v>
      </c>
      <c r="F29" s="11">
        <f t="shared" si="1"/>
        <v>1067.5350000000001</v>
      </c>
      <c r="G29" s="11">
        <f t="shared" si="2"/>
        <v>1118.3700000000001</v>
      </c>
    </row>
    <row r="30" spans="1:7" ht="42" customHeight="1" x14ac:dyDescent="0.2">
      <c r="A30" s="436"/>
      <c r="B30" s="107" t="s">
        <v>475</v>
      </c>
      <c r="C30" s="108"/>
      <c r="D30" s="2">
        <v>0.15</v>
      </c>
      <c r="E30" s="11">
        <v>1016.7</v>
      </c>
      <c r="F30" s="11">
        <f t="shared" si="1"/>
        <v>1067.5350000000001</v>
      </c>
      <c r="G30" s="11">
        <f t="shared" si="2"/>
        <v>1118.3700000000001</v>
      </c>
    </row>
    <row r="31" spans="1:7" ht="40.5" customHeight="1" x14ac:dyDescent="0.2">
      <c r="A31" s="436"/>
      <c r="B31" s="107" t="s">
        <v>476</v>
      </c>
      <c r="C31" s="108"/>
      <c r="D31" s="2">
        <v>0.4</v>
      </c>
      <c r="E31" s="11">
        <v>1532.4</v>
      </c>
      <c r="F31" s="11">
        <f t="shared" si="1"/>
        <v>1609.0200000000002</v>
      </c>
      <c r="G31" s="11">
        <f t="shared" si="2"/>
        <v>1685.6400000000003</v>
      </c>
    </row>
    <row r="32" spans="1:7" ht="40.5" customHeight="1" x14ac:dyDescent="0.2">
      <c r="A32" s="436"/>
      <c r="B32" s="107" t="s">
        <v>477</v>
      </c>
      <c r="C32" s="108"/>
      <c r="D32" s="2">
        <v>0.25</v>
      </c>
      <c r="E32" s="11">
        <v>1532.4</v>
      </c>
      <c r="F32" s="11">
        <f t="shared" si="1"/>
        <v>1609.0200000000002</v>
      </c>
      <c r="G32" s="11">
        <f t="shared" si="2"/>
        <v>1685.6400000000003</v>
      </c>
    </row>
    <row r="33" spans="1:7" ht="42" customHeight="1" x14ac:dyDescent="0.2">
      <c r="A33" s="436"/>
      <c r="B33" s="107" t="s">
        <v>478</v>
      </c>
      <c r="C33" s="108"/>
      <c r="D33" s="2">
        <v>0.25</v>
      </c>
      <c r="E33" s="11">
        <v>1532.4</v>
      </c>
      <c r="F33" s="11">
        <f t="shared" si="1"/>
        <v>1609.0200000000002</v>
      </c>
      <c r="G33" s="11">
        <f t="shared" si="2"/>
        <v>1685.6400000000003</v>
      </c>
    </row>
    <row r="34" spans="1:7" ht="53.25" customHeight="1" x14ac:dyDescent="0.2">
      <c r="A34" s="436"/>
      <c r="B34" s="107" t="s">
        <v>479</v>
      </c>
      <c r="C34" s="108"/>
      <c r="D34" s="2">
        <v>0.2</v>
      </c>
      <c r="E34" s="11">
        <v>1930.6</v>
      </c>
      <c r="F34" s="11">
        <f t="shared" si="1"/>
        <v>2027.1299999999999</v>
      </c>
      <c r="G34" s="11">
        <f t="shared" si="2"/>
        <v>2123.66</v>
      </c>
    </row>
    <row r="35" spans="1:7" ht="44.25" customHeight="1" x14ac:dyDescent="0.2">
      <c r="A35" s="436"/>
      <c r="B35" s="107" t="s">
        <v>480</v>
      </c>
      <c r="C35" s="108"/>
      <c r="D35" s="2">
        <v>0.2</v>
      </c>
      <c r="E35" s="11">
        <v>2010.8</v>
      </c>
      <c r="F35" s="11">
        <f t="shared" si="1"/>
        <v>2111.34</v>
      </c>
      <c r="G35" s="11">
        <f t="shared" si="2"/>
        <v>2211.88</v>
      </c>
    </row>
    <row r="36" spans="1:7" ht="59.25" customHeight="1" x14ac:dyDescent="0.2">
      <c r="A36" s="436"/>
      <c r="B36" s="107" t="s">
        <v>481</v>
      </c>
      <c r="C36" s="108"/>
      <c r="D36" s="2">
        <v>0.2</v>
      </c>
      <c r="E36" s="11">
        <v>1532.4</v>
      </c>
      <c r="F36" s="11">
        <f t="shared" si="1"/>
        <v>1609.0200000000002</v>
      </c>
      <c r="G36" s="11">
        <f t="shared" si="2"/>
        <v>1685.6400000000003</v>
      </c>
    </row>
    <row r="37" spans="1:7" ht="72.75" customHeight="1" x14ac:dyDescent="0.2">
      <c r="A37" s="437"/>
      <c r="B37" s="107" t="s">
        <v>482</v>
      </c>
      <c r="C37" s="108"/>
      <c r="D37" s="2">
        <v>0.2</v>
      </c>
      <c r="E37" s="11">
        <v>5937.8</v>
      </c>
      <c r="F37" s="11">
        <f t="shared" si="1"/>
        <v>6234.6900000000005</v>
      </c>
      <c r="G37" s="11">
        <f t="shared" si="2"/>
        <v>6531.5800000000008</v>
      </c>
    </row>
    <row r="38" spans="1:7" ht="59.25" customHeight="1" x14ac:dyDescent="0.2">
      <c r="A38" s="110" t="s">
        <v>470</v>
      </c>
      <c r="B38" s="106"/>
      <c r="C38" s="108"/>
      <c r="D38" s="2"/>
      <c r="E38" s="11"/>
      <c r="F38" s="11"/>
      <c r="G38" s="11"/>
    </row>
    <row r="39" spans="1:7" ht="112.5" customHeight="1" x14ac:dyDescent="0.2">
      <c r="A39" s="110" t="s">
        <v>471</v>
      </c>
      <c r="B39" s="86" t="s">
        <v>521</v>
      </c>
      <c r="C39" s="108"/>
      <c r="D39" s="2" t="s">
        <v>472</v>
      </c>
      <c r="E39" s="11">
        <v>1860.8</v>
      </c>
      <c r="F39" s="11">
        <f>E39*1.05</f>
        <v>1953.8400000000001</v>
      </c>
      <c r="G39" s="11">
        <f>E39*1.1</f>
        <v>2046.88</v>
      </c>
    </row>
    <row r="40" spans="1:7" ht="36.75" customHeight="1" x14ac:dyDescent="0.2">
      <c r="A40" s="430" t="s">
        <v>59</v>
      </c>
      <c r="B40" s="430"/>
      <c r="C40" s="430"/>
      <c r="D40" s="430"/>
      <c r="E40" s="430"/>
      <c r="F40" s="430"/>
      <c r="G40" s="430"/>
    </row>
    <row r="41" spans="1:7" ht="40.5" customHeight="1" x14ac:dyDescent="0.2">
      <c r="A41" s="110" t="s">
        <v>462</v>
      </c>
      <c r="B41" s="111"/>
      <c r="C41" s="63"/>
      <c r="D41" s="64"/>
      <c r="E41" s="112"/>
      <c r="F41" s="112"/>
      <c r="G41" s="112"/>
    </row>
    <row r="42" spans="1:7" ht="25.5" x14ac:dyDescent="0.2">
      <c r="A42" s="110" t="s">
        <v>465</v>
      </c>
      <c r="B42" s="111"/>
      <c r="C42" s="63"/>
      <c r="D42" s="64"/>
      <c r="E42" s="112"/>
      <c r="F42" s="112"/>
      <c r="G42" s="112"/>
    </row>
    <row r="43" spans="1:7" ht="25.5" x14ac:dyDescent="0.2">
      <c r="A43" s="110" t="s">
        <v>464</v>
      </c>
      <c r="B43" s="111"/>
      <c r="C43" s="63"/>
      <c r="D43" s="64"/>
      <c r="E43" s="112"/>
      <c r="F43" s="112"/>
      <c r="G43" s="112"/>
    </row>
    <row r="44" spans="1:7" ht="25.5" x14ac:dyDescent="0.2">
      <c r="A44" s="110" t="s">
        <v>463</v>
      </c>
      <c r="B44" s="111"/>
      <c r="C44" s="63"/>
      <c r="D44" s="64"/>
      <c r="E44" s="112"/>
      <c r="F44" s="112"/>
      <c r="G44" s="112"/>
    </row>
    <row r="45" spans="1:7" x14ac:dyDescent="0.2">
      <c r="A45" s="429" t="s">
        <v>347</v>
      </c>
      <c r="B45" s="429"/>
      <c r="C45" s="429"/>
      <c r="D45" s="429"/>
      <c r="E45" s="429"/>
      <c r="F45" s="429"/>
      <c r="G45" s="429"/>
    </row>
    <row r="46" spans="1:7" ht="36" customHeight="1" x14ac:dyDescent="0.2">
      <c r="A46" s="113" t="s">
        <v>451</v>
      </c>
      <c r="B46" s="106" t="s">
        <v>516</v>
      </c>
      <c r="C46" s="108" t="s">
        <v>453</v>
      </c>
      <c r="D46" s="2" t="s">
        <v>339</v>
      </c>
      <c r="E46" s="11">
        <v>650.9</v>
      </c>
      <c r="F46" s="11">
        <f>E46*1.05</f>
        <v>683.44500000000005</v>
      </c>
      <c r="G46" s="11">
        <f>E46*1.1</f>
        <v>715.99</v>
      </c>
    </row>
    <row r="47" spans="1:7" ht="38.25" x14ac:dyDescent="0.2">
      <c r="A47" s="113" t="s">
        <v>452</v>
      </c>
      <c r="B47" s="106" t="s">
        <v>517</v>
      </c>
      <c r="C47" s="108" t="s">
        <v>454</v>
      </c>
      <c r="D47" s="2" t="s">
        <v>339</v>
      </c>
      <c r="E47" s="11">
        <v>585.79999999999995</v>
      </c>
      <c r="F47" s="11">
        <f>E47*1.05</f>
        <v>615.09</v>
      </c>
      <c r="G47" s="11">
        <f>E47*1.1</f>
        <v>644.38</v>
      </c>
    </row>
    <row r="48" spans="1:7" x14ac:dyDescent="0.2">
      <c r="A48" s="429" t="s">
        <v>483</v>
      </c>
      <c r="B48" s="429"/>
      <c r="C48" s="429"/>
      <c r="D48" s="429"/>
      <c r="E48" s="429"/>
      <c r="F48" s="429"/>
      <c r="G48" s="429"/>
    </row>
    <row r="49" spans="1:7" ht="25.5" x14ac:dyDescent="0.2">
      <c r="A49" s="113" t="s">
        <v>484</v>
      </c>
      <c r="B49" s="106"/>
      <c r="C49" s="108"/>
      <c r="D49" s="2"/>
      <c r="E49" s="11"/>
      <c r="F49" s="11"/>
      <c r="G49" s="11"/>
    </row>
    <row r="50" spans="1:7" ht="51" x14ac:dyDescent="0.2">
      <c r="A50" s="113" t="s">
        <v>485</v>
      </c>
      <c r="B50" s="106" t="s">
        <v>518</v>
      </c>
      <c r="C50" s="108" t="s">
        <v>454</v>
      </c>
      <c r="D50" s="2" t="s">
        <v>499</v>
      </c>
      <c r="E50" s="11">
        <v>1966.8</v>
      </c>
      <c r="F50" s="11">
        <f>E50*1.03</f>
        <v>2025.8040000000001</v>
      </c>
      <c r="G50" s="11">
        <f>E50*1.06</f>
        <v>2084.808</v>
      </c>
    </row>
    <row r="51" spans="1:7" ht="25.5" x14ac:dyDescent="0.2">
      <c r="A51" s="113" t="s">
        <v>486</v>
      </c>
      <c r="B51" s="106"/>
      <c r="C51" s="108"/>
      <c r="D51" s="2"/>
      <c r="E51" s="11"/>
      <c r="F51" s="11"/>
      <c r="G51" s="11"/>
    </row>
    <row r="52" spans="1:7" ht="25.5" x14ac:dyDescent="0.2">
      <c r="A52" s="113" t="s">
        <v>487</v>
      </c>
      <c r="B52" s="106"/>
      <c r="C52" s="108"/>
      <c r="D52" s="2"/>
      <c r="E52" s="11"/>
      <c r="F52" s="11"/>
      <c r="G52" s="11"/>
    </row>
    <row r="53" spans="1:7" x14ac:dyDescent="0.2">
      <c r="A53" s="429" t="s">
        <v>644</v>
      </c>
      <c r="B53" s="429"/>
      <c r="C53" s="429"/>
      <c r="D53" s="429"/>
      <c r="E53" s="429"/>
      <c r="F53" s="429"/>
      <c r="G53" s="429"/>
    </row>
    <row r="54" spans="1:7" ht="76.5" x14ac:dyDescent="0.2">
      <c r="A54" s="113" t="s">
        <v>488</v>
      </c>
      <c r="B54" s="106" t="s">
        <v>491</v>
      </c>
      <c r="C54" s="108"/>
      <c r="D54" s="2"/>
      <c r="E54" s="11"/>
      <c r="F54" s="11"/>
      <c r="G54" s="11"/>
    </row>
    <row r="55" spans="1:7" ht="38.25" x14ac:dyDescent="0.2">
      <c r="A55" s="113" t="s">
        <v>490</v>
      </c>
      <c r="B55" s="106" t="s">
        <v>489</v>
      </c>
      <c r="C55" s="108"/>
      <c r="D55" s="2"/>
      <c r="E55" s="11"/>
      <c r="F55" s="11"/>
      <c r="G55" s="11"/>
    </row>
    <row r="56" spans="1:7" x14ac:dyDescent="0.2">
      <c r="A56" s="429" t="s">
        <v>645</v>
      </c>
      <c r="B56" s="429"/>
      <c r="C56" s="429"/>
      <c r="D56" s="429"/>
      <c r="E56" s="429"/>
      <c r="F56" s="429"/>
      <c r="G56" s="429"/>
    </row>
    <row r="57" spans="1:7" ht="50.25" customHeight="1" x14ac:dyDescent="0.2">
      <c r="A57" s="113" t="s">
        <v>492</v>
      </c>
      <c r="B57" s="106" t="s">
        <v>519</v>
      </c>
      <c r="C57" s="108"/>
      <c r="D57" s="2" t="s">
        <v>498</v>
      </c>
      <c r="E57" s="11">
        <v>152.80000000000001</v>
      </c>
      <c r="F57" s="11">
        <f>E57*1.05</f>
        <v>160.44000000000003</v>
      </c>
      <c r="G57" s="11">
        <f>E57*1.1</f>
        <v>168.08</v>
      </c>
    </row>
    <row r="58" spans="1:7" ht="34.5" customHeight="1" x14ac:dyDescent="0.2">
      <c r="A58" s="441" t="s">
        <v>493</v>
      </c>
      <c r="B58" s="290" t="s">
        <v>520</v>
      </c>
      <c r="C58" s="108"/>
      <c r="D58" s="2" t="s">
        <v>497</v>
      </c>
      <c r="E58" s="11">
        <v>434.7</v>
      </c>
      <c r="F58" s="11">
        <f>E58*1.05</f>
        <v>456.435</v>
      </c>
      <c r="G58" s="11">
        <f>E58*1.1</f>
        <v>478.17</v>
      </c>
    </row>
    <row r="59" spans="1:7" ht="30.75" customHeight="1" x14ac:dyDescent="0.2">
      <c r="A59" s="442"/>
      <c r="B59" s="292"/>
      <c r="C59" s="108"/>
      <c r="D59" s="2" t="s">
        <v>496</v>
      </c>
      <c r="E59" s="11">
        <v>1861.6</v>
      </c>
      <c r="F59" s="11">
        <f>E59*1.05</f>
        <v>1954.68</v>
      </c>
      <c r="G59" s="11">
        <f>E59*1.1</f>
        <v>2047.76</v>
      </c>
    </row>
    <row r="60" spans="1:7" ht="32.25" customHeight="1" x14ac:dyDescent="0.2">
      <c r="A60" s="440" t="s">
        <v>494</v>
      </c>
      <c r="B60" s="290" t="s">
        <v>495</v>
      </c>
      <c r="C60" s="108"/>
      <c r="D60" s="2" t="s">
        <v>497</v>
      </c>
      <c r="E60" s="11">
        <v>756.9</v>
      </c>
      <c r="F60" s="11">
        <f>E60*1.05</f>
        <v>794.745</v>
      </c>
      <c r="G60" s="11">
        <f>E60*1.1</f>
        <v>832.59</v>
      </c>
    </row>
    <row r="61" spans="1:7" ht="35.25" customHeight="1" x14ac:dyDescent="0.2">
      <c r="A61" s="440"/>
      <c r="B61" s="292"/>
      <c r="C61" s="108"/>
      <c r="D61" s="2" t="s">
        <v>496</v>
      </c>
      <c r="E61" s="11">
        <v>3218.9</v>
      </c>
      <c r="F61" s="11">
        <f>E61*1.05</f>
        <v>3379.8450000000003</v>
      </c>
      <c r="G61" s="11">
        <f>E61*1.1</f>
        <v>3540.7900000000004</v>
      </c>
    </row>
  </sheetData>
  <mergeCells count="19">
    <mergeCell ref="A60:A61"/>
    <mergeCell ref="B60:B61"/>
    <mergeCell ref="A58:A59"/>
    <mergeCell ref="B58:B59"/>
    <mergeCell ref="A45:G45"/>
    <mergeCell ref="A2:G2"/>
    <mergeCell ref="A4:G4"/>
    <mergeCell ref="A48:G48"/>
    <mergeCell ref="A53:G53"/>
    <mergeCell ref="A56:G56"/>
    <mergeCell ref="A11:G11"/>
    <mergeCell ref="A23:A28"/>
    <mergeCell ref="A29:A37"/>
    <mergeCell ref="A20:A22"/>
    <mergeCell ref="A12:A19"/>
    <mergeCell ref="B23:B24"/>
    <mergeCell ref="B25:B26"/>
    <mergeCell ref="B27:B28"/>
    <mergeCell ref="A40:G40"/>
  </mergeCells>
  <pageMargins left="0.25" right="0.25" top="0.75" bottom="1.21875" header="0.3" footer="0.3"/>
  <pageSetup paperSize="9" orientation="portrait" horizontalDpi="0" verticalDpi="0" r:id="rId1"/>
  <headerFooter>
    <oddHeader>&amp;R&amp;10т. (495)640-32-23, 924-41-00</oddHeader>
    <oddFooter>&amp;CСтраница  &amp;P из &amp;N</oddFooter>
  </headerFooter>
  <ignoredErrors>
    <ignoredError sqref="F9"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45"/>
  <sheetViews>
    <sheetView topLeftCell="A10" workbookViewId="0">
      <selection activeCell="C6" sqref="C6"/>
    </sheetView>
  </sheetViews>
  <sheetFormatPr defaultRowHeight="14.25" x14ac:dyDescent="0.2"/>
  <cols>
    <col min="2" max="2" width="45.8984375" customWidth="1"/>
    <col min="3" max="3" width="10.69921875" customWidth="1"/>
    <col min="4" max="4" width="9.8984375" customWidth="1"/>
  </cols>
  <sheetData>
    <row r="3" spans="1:4" ht="20.25" customHeight="1" x14ac:dyDescent="0.2">
      <c r="A3" s="215" t="s">
        <v>835</v>
      </c>
      <c r="B3" s="215" t="s">
        <v>826</v>
      </c>
      <c r="C3" s="215"/>
      <c r="D3" s="215"/>
    </row>
    <row r="4" spans="1:4" ht="19.5" customHeight="1" x14ac:dyDescent="0.2">
      <c r="A4" s="443" t="s">
        <v>829</v>
      </c>
      <c r="B4" s="443"/>
      <c r="C4" s="443"/>
      <c r="D4" s="443"/>
    </row>
    <row r="5" spans="1:4" ht="18.75" customHeight="1" x14ac:dyDescent="0.2">
      <c r="A5" s="444"/>
      <c r="B5" s="216" t="s">
        <v>827</v>
      </c>
      <c r="C5" s="217">
        <v>449</v>
      </c>
      <c r="D5" s="218">
        <v>660</v>
      </c>
    </row>
    <row r="6" spans="1:4" ht="18.75" customHeight="1" x14ac:dyDescent="0.2">
      <c r="A6" s="444"/>
      <c r="B6" s="216" t="s">
        <v>842</v>
      </c>
      <c r="C6" s="217">
        <v>340</v>
      </c>
      <c r="D6" s="218">
        <v>510</v>
      </c>
    </row>
    <row r="7" spans="1:4" ht="18" customHeight="1" x14ac:dyDescent="0.2">
      <c r="A7" s="444"/>
      <c r="B7" s="216" t="s">
        <v>828</v>
      </c>
      <c r="C7" s="217">
        <v>280</v>
      </c>
      <c r="D7" s="218">
        <v>420</v>
      </c>
    </row>
    <row r="8" spans="1:4" ht="19.5" customHeight="1" x14ac:dyDescent="0.2">
      <c r="A8" s="444"/>
      <c r="B8" s="216" t="s">
        <v>834</v>
      </c>
      <c r="C8" s="217">
        <v>400</v>
      </c>
      <c r="D8" s="218">
        <v>480</v>
      </c>
    </row>
    <row r="9" spans="1:4" ht="20.25" customHeight="1" x14ac:dyDescent="0.2">
      <c r="A9" s="444"/>
      <c r="B9" s="216" t="s">
        <v>843</v>
      </c>
      <c r="C9" s="217">
        <v>400</v>
      </c>
      <c r="D9" s="218">
        <v>480</v>
      </c>
    </row>
    <row r="10" spans="1:4" ht="20.25" customHeight="1" x14ac:dyDescent="0.2">
      <c r="A10" s="444"/>
      <c r="B10" s="216" t="s">
        <v>832</v>
      </c>
      <c r="C10" s="217">
        <v>529</v>
      </c>
      <c r="D10" s="218">
        <v>840</v>
      </c>
    </row>
    <row r="11" spans="1:4" ht="27" customHeight="1" x14ac:dyDescent="0.2">
      <c r="A11" s="444"/>
      <c r="B11" s="216" t="s">
        <v>847</v>
      </c>
      <c r="C11" s="217">
        <v>772</v>
      </c>
      <c r="D11" s="218">
        <v>926</v>
      </c>
    </row>
    <row r="12" spans="1:4" ht="29.25" customHeight="1" x14ac:dyDescent="0.2">
      <c r="A12" s="444"/>
      <c r="B12" s="216" t="s">
        <v>848</v>
      </c>
      <c r="C12" s="217">
        <v>869</v>
      </c>
      <c r="D12" s="218">
        <v>1050</v>
      </c>
    </row>
    <row r="13" spans="1:4" ht="28.5" customHeight="1" x14ac:dyDescent="0.2">
      <c r="A13" s="444"/>
      <c r="B13" s="216" t="s">
        <v>849</v>
      </c>
      <c r="C13" s="217">
        <v>1364</v>
      </c>
      <c r="D13" s="218">
        <v>1515</v>
      </c>
    </row>
    <row r="14" spans="1:4" ht="20.25" customHeight="1" x14ac:dyDescent="0.2">
      <c r="A14" s="443" t="s">
        <v>836</v>
      </c>
      <c r="B14" s="443"/>
      <c r="C14" s="443"/>
      <c r="D14" s="443"/>
    </row>
    <row r="15" spans="1:4" ht="23.25" customHeight="1" x14ac:dyDescent="0.2">
      <c r="A15" s="444"/>
      <c r="B15" s="216" t="s">
        <v>830</v>
      </c>
      <c r="C15" s="217">
        <v>1559</v>
      </c>
      <c r="D15" s="218">
        <v>1750</v>
      </c>
    </row>
    <row r="16" spans="1:4" ht="18.75" customHeight="1" x14ac:dyDescent="0.2">
      <c r="A16" s="444"/>
      <c r="B16" s="216" t="s">
        <v>845</v>
      </c>
      <c r="C16" s="217">
        <v>1640</v>
      </c>
      <c r="D16" s="218">
        <v>1950</v>
      </c>
    </row>
    <row r="17" spans="1:4" ht="19.5" customHeight="1" x14ac:dyDescent="0.2">
      <c r="A17" s="444"/>
      <c r="B17" s="216" t="s">
        <v>844</v>
      </c>
      <c r="C17" s="217">
        <v>2300</v>
      </c>
      <c r="D17" s="218">
        <v>2760</v>
      </c>
    </row>
    <row r="18" spans="1:4" ht="19.5" customHeight="1" x14ac:dyDescent="0.2">
      <c r="A18" s="444"/>
      <c r="B18" s="216" t="s">
        <v>846</v>
      </c>
      <c r="C18" s="217">
        <v>4500</v>
      </c>
      <c r="D18" s="218">
        <v>5700</v>
      </c>
    </row>
    <row r="19" spans="1:4" ht="57" customHeight="1" x14ac:dyDescent="0.2">
      <c r="A19" s="5"/>
      <c r="B19" s="216" t="s">
        <v>831</v>
      </c>
      <c r="C19" s="217">
        <v>1099</v>
      </c>
      <c r="D19" s="218">
        <v>1640</v>
      </c>
    </row>
    <row r="20" spans="1:4" ht="46.5" customHeight="1" x14ac:dyDescent="0.2">
      <c r="A20" s="5"/>
      <c r="B20" s="216" t="s">
        <v>874</v>
      </c>
      <c r="C20" s="217">
        <v>1590</v>
      </c>
      <c r="D20" s="218">
        <v>1900</v>
      </c>
    </row>
    <row r="21" spans="1:4" ht="54" customHeight="1" x14ac:dyDescent="0.2">
      <c r="A21" s="5"/>
      <c r="B21" s="216" t="s">
        <v>833</v>
      </c>
      <c r="C21" s="217">
        <v>99</v>
      </c>
      <c r="D21" s="218">
        <v>150</v>
      </c>
    </row>
    <row r="22" spans="1:4" ht="54" customHeight="1" x14ac:dyDescent="0.2">
      <c r="A22" s="5"/>
      <c r="B22" s="216" t="s">
        <v>850</v>
      </c>
      <c r="C22" s="217">
        <v>6690</v>
      </c>
      <c r="D22" s="218">
        <v>5990</v>
      </c>
    </row>
    <row r="23" spans="1:4" ht="54" customHeight="1" x14ac:dyDescent="0.2">
      <c r="A23" s="5"/>
      <c r="B23" s="216" t="s">
        <v>851</v>
      </c>
      <c r="C23" s="217">
        <v>4300</v>
      </c>
      <c r="D23" s="218">
        <v>5985</v>
      </c>
    </row>
    <row r="24" spans="1:4" ht="54" customHeight="1" x14ac:dyDescent="0.2">
      <c r="A24" s="5"/>
      <c r="B24" s="216" t="s">
        <v>852</v>
      </c>
      <c r="C24" s="217">
        <v>10990</v>
      </c>
      <c r="D24" s="218">
        <v>14100</v>
      </c>
    </row>
    <row r="25" spans="1:4" ht="74.25" customHeight="1" x14ac:dyDescent="0.2">
      <c r="A25" s="5"/>
      <c r="B25" s="214" t="s">
        <v>837</v>
      </c>
      <c r="C25" s="217">
        <v>72000</v>
      </c>
      <c r="D25" s="218">
        <v>77000</v>
      </c>
    </row>
    <row r="26" spans="1:4" ht="75.75" customHeight="1" x14ac:dyDescent="0.2">
      <c r="A26" s="5"/>
      <c r="B26" s="214" t="s">
        <v>838</v>
      </c>
      <c r="C26" s="217">
        <v>14990</v>
      </c>
      <c r="D26" s="218">
        <v>19050</v>
      </c>
    </row>
    <row r="27" spans="1:4" ht="52.5" customHeight="1" x14ac:dyDescent="0.2">
      <c r="A27" s="5"/>
      <c r="B27" s="214" t="s">
        <v>839</v>
      </c>
      <c r="C27" s="217">
        <v>7990</v>
      </c>
      <c r="D27" s="218">
        <v>10480</v>
      </c>
    </row>
    <row r="28" spans="1:4" ht="51.75" customHeight="1" x14ac:dyDescent="0.2">
      <c r="A28" s="5"/>
      <c r="B28" s="214" t="s">
        <v>840</v>
      </c>
      <c r="C28" s="217"/>
      <c r="D28" s="218">
        <v>4200</v>
      </c>
    </row>
    <row r="29" spans="1:4" ht="51" customHeight="1" x14ac:dyDescent="0.2">
      <c r="A29" s="5"/>
      <c r="B29" s="214" t="s">
        <v>841</v>
      </c>
      <c r="C29" s="217"/>
      <c r="D29" s="218">
        <v>4300</v>
      </c>
    </row>
    <row r="30" spans="1:4" ht="18.75" customHeight="1" x14ac:dyDescent="0.2">
      <c r="A30" s="443" t="s">
        <v>866</v>
      </c>
      <c r="B30" s="443"/>
      <c r="C30" s="443"/>
      <c r="D30" s="443"/>
    </row>
    <row r="31" spans="1:4" ht="58.5" customHeight="1" x14ac:dyDescent="0.2">
      <c r="A31" s="5"/>
      <c r="B31" s="214" t="s">
        <v>867</v>
      </c>
      <c r="C31" s="218">
        <v>999</v>
      </c>
      <c r="D31" s="218">
        <v>1270</v>
      </c>
    </row>
    <row r="32" spans="1:4" ht="51.75" customHeight="1" x14ac:dyDescent="0.2">
      <c r="A32" s="5"/>
      <c r="B32" s="214" t="s">
        <v>868</v>
      </c>
      <c r="C32" s="218">
        <v>247</v>
      </c>
      <c r="D32" s="218">
        <v>310</v>
      </c>
    </row>
    <row r="33" spans="1:4" ht="48" customHeight="1" x14ac:dyDescent="0.2">
      <c r="A33" s="5"/>
      <c r="B33" s="214" t="s">
        <v>869</v>
      </c>
      <c r="C33" s="218">
        <v>820</v>
      </c>
      <c r="D33" s="218">
        <v>1045</v>
      </c>
    </row>
    <row r="34" spans="1:4" ht="54" customHeight="1" x14ac:dyDescent="0.2">
      <c r="A34" s="5"/>
      <c r="B34" s="214" t="s">
        <v>870</v>
      </c>
      <c r="C34" s="218">
        <v>225</v>
      </c>
      <c r="D34" s="218">
        <v>286</v>
      </c>
    </row>
    <row r="35" spans="1:4" ht="53.25" customHeight="1" x14ac:dyDescent="0.2">
      <c r="A35" s="5"/>
      <c r="B35" s="214" t="s">
        <v>873</v>
      </c>
      <c r="C35" s="218">
        <v>230</v>
      </c>
      <c r="D35" s="218">
        <v>292</v>
      </c>
    </row>
    <row r="36" spans="1:4" ht="54" customHeight="1" x14ac:dyDescent="0.2">
      <c r="A36" s="5"/>
      <c r="B36" s="214" t="s">
        <v>871</v>
      </c>
      <c r="C36" s="218">
        <v>364</v>
      </c>
      <c r="D36" s="218">
        <v>463</v>
      </c>
    </row>
    <row r="37" spans="1:4" ht="60.75" customHeight="1" x14ac:dyDescent="0.2">
      <c r="A37" s="5"/>
      <c r="B37" s="214" t="s">
        <v>872</v>
      </c>
      <c r="C37" s="218">
        <v>430</v>
      </c>
      <c r="D37" s="218">
        <v>547</v>
      </c>
    </row>
    <row r="38" spans="1:4" x14ac:dyDescent="0.2">
      <c r="B38" s="207"/>
      <c r="C38" s="207"/>
    </row>
    <row r="39" spans="1:4" x14ac:dyDescent="0.2">
      <c r="B39" s="207"/>
      <c r="C39" s="207"/>
    </row>
    <row r="40" spans="1:4" x14ac:dyDescent="0.2">
      <c r="B40" s="207"/>
      <c r="C40" s="207"/>
    </row>
    <row r="41" spans="1:4" x14ac:dyDescent="0.2">
      <c r="B41" s="207"/>
      <c r="C41" s="207"/>
    </row>
    <row r="42" spans="1:4" x14ac:dyDescent="0.2">
      <c r="B42" s="207"/>
      <c r="C42" s="207"/>
    </row>
    <row r="43" spans="1:4" x14ac:dyDescent="0.2">
      <c r="B43" s="207"/>
      <c r="C43" s="207"/>
    </row>
    <row r="44" spans="1:4" x14ac:dyDescent="0.2">
      <c r="B44" s="207"/>
      <c r="C44" s="207"/>
    </row>
    <row r="45" spans="1:4" x14ac:dyDescent="0.2">
      <c r="B45" s="207"/>
      <c r="C45" s="207"/>
    </row>
  </sheetData>
  <mergeCells count="7">
    <mergeCell ref="A30:D30"/>
    <mergeCell ref="A4:D4"/>
    <mergeCell ref="A14:D14"/>
    <mergeCell ref="A5:A7"/>
    <mergeCell ref="A8:A10"/>
    <mergeCell ref="A15:A18"/>
    <mergeCell ref="A11:A13"/>
  </mergeCells>
  <pageMargins left="0.25" right="0.25"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5"/>
  <sheetViews>
    <sheetView topLeftCell="A115" zoomScale="120" zoomScaleNormal="120" workbookViewId="0">
      <selection activeCell="B117" sqref="B117"/>
    </sheetView>
  </sheetViews>
  <sheetFormatPr defaultRowHeight="14.25" x14ac:dyDescent="0.2"/>
  <cols>
    <col min="1" max="1" width="8.796875" style="275" customWidth="1"/>
    <col min="2" max="2" width="35.69921875" style="275" customWidth="1"/>
    <col min="3" max="3" width="7.8984375" style="275" customWidth="1"/>
    <col min="4" max="4" width="8.19921875" style="275" customWidth="1"/>
    <col min="5" max="5" width="7.69921875" style="275" customWidth="1"/>
    <col min="6" max="16384" width="8.796875" style="275"/>
  </cols>
  <sheetData>
    <row r="1" spans="1:5" ht="68.25" customHeight="1" x14ac:dyDescent="0.2">
      <c r="C1" s="462" t="s">
        <v>1034</v>
      </c>
      <c r="D1" s="462"/>
      <c r="E1" s="462"/>
    </row>
    <row r="2" spans="1:5" ht="12" customHeight="1" x14ac:dyDescent="0.2"/>
    <row r="3" spans="1:5" ht="45.75" customHeight="1" x14ac:dyDescent="0.2">
      <c r="A3" s="469" t="s">
        <v>1157</v>
      </c>
      <c r="B3" s="469"/>
      <c r="C3" s="469"/>
      <c r="D3" s="469"/>
      <c r="E3" s="469"/>
    </row>
    <row r="4" spans="1:5" ht="29.25" customHeight="1" x14ac:dyDescent="0.2">
      <c r="A4" s="286" t="s">
        <v>835</v>
      </c>
      <c r="B4" s="286" t="s">
        <v>67</v>
      </c>
      <c r="C4" s="285" t="s">
        <v>1156</v>
      </c>
      <c r="D4" s="285" t="s">
        <v>1155</v>
      </c>
      <c r="E4" s="285" t="s">
        <v>1154</v>
      </c>
    </row>
    <row r="5" spans="1:5" ht="20.100000000000001" customHeight="1" x14ac:dyDescent="0.2">
      <c r="A5" s="459" t="s">
        <v>1153</v>
      </c>
      <c r="B5" s="460"/>
      <c r="C5" s="460"/>
      <c r="D5" s="460"/>
      <c r="E5" s="461"/>
    </row>
    <row r="6" spans="1:5" ht="17.100000000000001" customHeight="1" x14ac:dyDescent="0.2">
      <c r="A6" s="445"/>
      <c r="B6" s="278" t="s">
        <v>1152</v>
      </c>
      <c r="C6" s="276">
        <v>157.80000000000001</v>
      </c>
      <c r="D6" s="276">
        <f t="shared" ref="D6:D14" si="0">C6*1.1</f>
        <v>173.58</v>
      </c>
      <c r="E6" s="276">
        <f t="shared" ref="E6:E14" si="1">C6*1.2</f>
        <v>189.36</v>
      </c>
    </row>
    <row r="7" spans="1:5" ht="17.100000000000001" customHeight="1" x14ac:dyDescent="0.2">
      <c r="A7" s="445"/>
      <c r="B7" s="278" t="s">
        <v>1151</v>
      </c>
      <c r="C7" s="276">
        <v>288.60000000000002</v>
      </c>
      <c r="D7" s="276">
        <f t="shared" si="0"/>
        <v>317.46000000000004</v>
      </c>
      <c r="E7" s="276">
        <f t="shared" si="1"/>
        <v>346.32</v>
      </c>
    </row>
    <row r="8" spans="1:5" ht="17.100000000000001" customHeight="1" x14ac:dyDescent="0.2">
      <c r="A8" s="445"/>
      <c r="B8" s="278" t="s">
        <v>1150</v>
      </c>
      <c r="C8" s="276">
        <v>701.69</v>
      </c>
      <c r="D8" s="276">
        <f t="shared" si="0"/>
        <v>771.85900000000015</v>
      </c>
      <c r="E8" s="276">
        <f t="shared" si="1"/>
        <v>842.02800000000002</v>
      </c>
    </row>
    <row r="9" spans="1:5" ht="17.100000000000001" customHeight="1" x14ac:dyDescent="0.2">
      <c r="A9" s="445"/>
      <c r="B9" s="278" t="s">
        <v>1149</v>
      </c>
      <c r="C9" s="276">
        <v>536.69000000000005</v>
      </c>
      <c r="D9" s="276">
        <f t="shared" si="0"/>
        <v>590.35900000000015</v>
      </c>
      <c r="E9" s="276">
        <f t="shared" si="1"/>
        <v>644.02800000000002</v>
      </c>
    </row>
    <row r="10" spans="1:5" ht="17.100000000000001" customHeight="1" x14ac:dyDescent="0.2">
      <c r="A10" s="445"/>
      <c r="B10" s="278" t="s">
        <v>1148</v>
      </c>
      <c r="C10" s="276">
        <v>1259.95</v>
      </c>
      <c r="D10" s="276">
        <f t="shared" si="0"/>
        <v>1385.9450000000002</v>
      </c>
      <c r="E10" s="276">
        <f t="shared" si="1"/>
        <v>1511.94</v>
      </c>
    </row>
    <row r="11" spans="1:5" ht="17.100000000000001" customHeight="1" x14ac:dyDescent="0.2">
      <c r="A11" s="445"/>
      <c r="B11" s="278" t="s">
        <v>1147</v>
      </c>
      <c r="C11" s="276">
        <v>302.8</v>
      </c>
      <c r="D11" s="276">
        <f t="shared" si="0"/>
        <v>333.08000000000004</v>
      </c>
      <c r="E11" s="276">
        <f t="shared" si="1"/>
        <v>363.36</v>
      </c>
    </row>
    <row r="12" spans="1:5" ht="17.100000000000001" customHeight="1" x14ac:dyDescent="0.2">
      <c r="A12" s="445"/>
      <c r="B12" s="278" t="s">
        <v>1146</v>
      </c>
      <c r="C12" s="276">
        <v>491.6</v>
      </c>
      <c r="D12" s="276">
        <f t="shared" si="0"/>
        <v>540.7600000000001</v>
      </c>
      <c r="E12" s="276">
        <f t="shared" si="1"/>
        <v>589.91999999999996</v>
      </c>
    </row>
    <row r="13" spans="1:5" ht="17.100000000000001" customHeight="1" x14ac:dyDescent="0.2">
      <c r="A13" s="445"/>
      <c r="B13" s="278" t="s">
        <v>1145</v>
      </c>
      <c r="C13" s="276">
        <v>869.65</v>
      </c>
      <c r="D13" s="276">
        <f t="shared" si="0"/>
        <v>956.61500000000001</v>
      </c>
      <c r="E13" s="276">
        <f t="shared" si="1"/>
        <v>1043.58</v>
      </c>
    </row>
    <row r="14" spans="1:5" ht="17.100000000000001" customHeight="1" x14ac:dyDescent="0.2">
      <c r="A14" s="445"/>
      <c r="B14" s="278" t="s">
        <v>1144</v>
      </c>
      <c r="C14" s="276">
        <v>2024.99</v>
      </c>
      <c r="D14" s="276">
        <f t="shared" si="0"/>
        <v>2227.489</v>
      </c>
      <c r="E14" s="276">
        <f t="shared" si="1"/>
        <v>2429.9879999999998</v>
      </c>
    </row>
    <row r="15" spans="1:5" ht="20.100000000000001" customHeight="1" x14ac:dyDescent="0.2">
      <c r="A15" s="459" t="s">
        <v>1143</v>
      </c>
      <c r="B15" s="460"/>
      <c r="C15" s="460"/>
      <c r="D15" s="460"/>
      <c r="E15" s="461"/>
    </row>
    <row r="16" spans="1:5" ht="17.100000000000001" customHeight="1" x14ac:dyDescent="0.2">
      <c r="A16" s="466"/>
      <c r="B16" s="278" t="s">
        <v>1142</v>
      </c>
      <c r="C16" s="276">
        <v>66.5</v>
      </c>
      <c r="D16" s="276">
        <f t="shared" ref="D16:D27" si="2">C16*1.1</f>
        <v>73.150000000000006</v>
      </c>
      <c r="E16" s="276">
        <f t="shared" ref="E16:E27" si="3">C16*1.2</f>
        <v>79.8</v>
      </c>
    </row>
    <row r="17" spans="1:5" ht="17.100000000000001" customHeight="1" x14ac:dyDescent="0.2">
      <c r="A17" s="466"/>
      <c r="B17" s="278" t="s">
        <v>1141</v>
      </c>
      <c r="C17" s="276">
        <v>72.680000000000007</v>
      </c>
      <c r="D17" s="276">
        <f t="shared" si="2"/>
        <v>79.948000000000008</v>
      </c>
      <c r="E17" s="276">
        <f t="shared" si="3"/>
        <v>87.216000000000008</v>
      </c>
    </row>
    <row r="18" spans="1:5" ht="17.100000000000001" customHeight="1" x14ac:dyDescent="0.2">
      <c r="A18" s="466"/>
      <c r="B18" s="278" t="s">
        <v>1140</v>
      </c>
      <c r="C18" s="276">
        <v>73.989999999999995</v>
      </c>
      <c r="D18" s="276">
        <f t="shared" si="2"/>
        <v>81.388999999999996</v>
      </c>
      <c r="E18" s="276">
        <f t="shared" si="3"/>
        <v>88.787999999999997</v>
      </c>
    </row>
    <row r="19" spans="1:5" ht="17.100000000000001" customHeight="1" x14ac:dyDescent="0.2">
      <c r="A19" s="466"/>
      <c r="B19" s="278" t="s">
        <v>1139</v>
      </c>
      <c r="C19" s="276">
        <v>73.989999999999995</v>
      </c>
      <c r="D19" s="276">
        <f t="shared" si="2"/>
        <v>81.388999999999996</v>
      </c>
      <c r="E19" s="276">
        <f t="shared" si="3"/>
        <v>88.787999999999997</v>
      </c>
    </row>
    <row r="20" spans="1:5" ht="17.100000000000001" customHeight="1" x14ac:dyDescent="0.2">
      <c r="A20" s="466"/>
      <c r="B20" s="278" t="s">
        <v>1138</v>
      </c>
      <c r="C20" s="276">
        <v>150.9</v>
      </c>
      <c r="D20" s="276">
        <f t="shared" si="2"/>
        <v>165.99</v>
      </c>
      <c r="E20" s="276">
        <f t="shared" si="3"/>
        <v>181.08</v>
      </c>
    </row>
    <row r="21" spans="1:5" s="279" customFormat="1" ht="17.100000000000001" customHeight="1" x14ac:dyDescent="0.2">
      <c r="A21" s="466"/>
      <c r="B21" s="278" t="s">
        <v>1137</v>
      </c>
      <c r="C21" s="276">
        <v>166.9</v>
      </c>
      <c r="D21" s="276">
        <f t="shared" si="2"/>
        <v>183.59000000000003</v>
      </c>
      <c r="E21" s="276">
        <f t="shared" si="3"/>
        <v>200.28</v>
      </c>
    </row>
    <row r="22" spans="1:5" s="279" customFormat="1" ht="17.100000000000001" customHeight="1" x14ac:dyDescent="0.2">
      <c r="A22" s="466"/>
      <c r="B22" s="278" t="s">
        <v>1136</v>
      </c>
      <c r="C22" s="276">
        <v>188.6</v>
      </c>
      <c r="D22" s="276">
        <f t="shared" si="2"/>
        <v>207.46</v>
      </c>
      <c r="E22" s="276">
        <f t="shared" si="3"/>
        <v>226.32</v>
      </c>
    </row>
    <row r="23" spans="1:5" s="279" customFormat="1" ht="17.100000000000001" customHeight="1" x14ac:dyDescent="0.2">
      <c r="A23" s="466"/>
      <c r="B23" s="278" t="s">
        <v>1135</v>
      </c>
      <c r="C23" s="276">
        <v>179.7</v>
      </c>
      <c r="D23" s="276">
        <f t="shared" si="2"/>
        <v>197.67000000000002</v>
      </c>
      <c r="E23" s="276">
        <f t="shared" si="3"/>
        <v>215.64</v>
      </c>
    </row>
    <row r="24" spans="1:5" s="279" customFormat="1" ht="17.100000000000001" customHeight="1" x14ac:dyDescent="0.2">
      <c r="A24" s="466"/>
      <c r="B24" s="278" t="s">
        <v>1134</v>
      </c>
      <c r="C24" s="276">
        <v>285.56</v>
      </c>
      <c r="D24" s="276">
        <f t="shared" si="2"/>
        <v>314.11600000000004</v>
      </c>
      <c r="E24" s="276">
        <f t="shared" si="3"/>
        <v>342.67199999999997</v>
      </c>
    </row>
    <row r="25" spans="1:5" s="279" customFormat="1" ht="17.100000000000001" customHeight="1" x14ac:dyDescent="0.2">
      <c r="A25" s="466"/>
      <c r="B25" s="278" t="s">
        <v>1133</v>
      </c>
      <c r="C25" s="276">
        <v>368.68</v>
      </c>
      <c r="D25" s="276">
        <f t="shared" si="2"/>
        <v>405.54800000000006</v>
      </c>
      <c r="E25" s="276">
        <f t="shared" si="3"/>
        <v>442.416</v>
      </c>
    </row>
    <row r="26" spans="1:5" s="279" customFormat="1" ht="17.100000000000001" customHeight="1" x14ac:dyDescent="0.2">
      <c r="A26" s="466"/>
      <c r="B26" s="278" t="s">
        <v>1132</v>
      </c>
      <c r="C26" s="276">
        <v>399.78</v>
      </c>
      <c r="D26" s="276">
        <f t="shared" si="2"/>
        <v>439.75799999999998</v>
      </c>
      <c r="E26" s="276">
        <f t="shared" si="3"/>
        <v>479.73599999999993</v>
      </c>
    </row>
    <row r="27" spans="1:5" s="279" customFormat="1" ht="17.100000000000001" customHeight="1" x14ac:dyDescent="0.2">
      <c r="A27" s="466"/>
      <c r="B27" s="278" t="s">
        <v>1131</v>
      </c>
      <c r="C27" s="276">
        <v>382.5</v>
      </c>
      <c r="D27" s="276">
        <f t="shared" si="2"/>
        <v>420.75000000000006</v>
      </c>
      <c r="E27" s="276">
        <f t="shared" si="3"/>
        <v>459</v>
      </c>
    </row>
    <row r="28" spans="1:5" s="279" customFormat="1" ht="20.100000000000001" customHeight="1" x14ac:dyDescent="0.2">
      <c r="A28" s="459" t="s">
        <v>1130</v>
      </c>
      <c r="B28" s="460"/>
      <c r="C28" s="460"/>
      <c r="D28" s="460"/>
      <c r="E28" s="461"/>
    </row>
    <row r="29" spans="1:5" s="279" customFormat="1" ht="17.100000000000001" customHeight="1" x14ac:dyDescent="0.2">
      <c r="A29" s="445"/>
      <c r="B29" s="278" t="s">
        <v>1129</v>
      </c>
      <c r="C29" s="276">
        <v>157.6</v>
      </c>
      <c r="D29" s="276">
        <f t="shared" ref="D29:D40" si="4">C29*1.1</f>
        <v>173.36</v>
      </c>
      <c r="E29" s="276">
        <f t="shared" ref="E29:E40" si="5">C29*1.2</f>
        <v>189.11999999999998</v>
      </c>
    </row>
    <row r="30" spans="1:5" s="279" customFormat="1" ht="17.100000000000001" customHeight="1" x14ac:dyDescent="0.2">
      <c r="A30" s="445"/>
      <c r="B30" s="278" t="s">
        <v>1128</v>
      </c>
      <c r="C30" s="276">
        <v>157.6</v>
      </c>
      <c r="D30" s="276">
        <f t="shared" si="4"/>
        <v>173.36</v>
      </c>
      <c r="E30" s="276">
        <f t="shared" si="5"/>
        <v>189.11999999999998</v>
      </c>
    </row>
    <row r="31" spans="1:5" s="279" customFormat="1" ht="17.100000000000001" customHeight="1" x14ac:dyDescent="0.2">
      <c r="A31" s="445"/>
      <c r="B31" s="278" t="s">
        <v>1127</v>
      </c>
      <c r="C31" s="276">
        <v>298.54000000000002</v>
      </c>
      <c r="D31" s="276">
        <f t="shared" si="4"/>
        <v>328.39400000000006</v>
      </c>
      <c r="E31" s="276">
        <f t="shared" si="5"/>
        <v>358.24799999999999</v>
      </c>
    </row>
    <row r="32" spans="1:5" s="279" customFormat="1" ht="17.100000000000001" customHeight="1" x14ac:dyDescent="0.2">
      <c r="A32" s="445"/>
      <c r="B32" s="278" t="s">
        <v>1126</v>
      </c>
      <c r="C32" s="276">
        <v>298.54000000000002</v>
      </c>
      <c r="D32" s="276">
        <f t="shared" si="4"/>
        <v>328.39400000000006</v>
      </c>
      <c r="E32" s="276">
        <f t="shared" si="5"/>
        <v>358.24799999999999</v>
      </c>
    </row>
    <row r="33" spans="1:5" s="279" customFormat="1" ht="17.100000000000001" customHeight="1" x14ac:dyDescent="0.2">
      <c r="A33" s="445"/>
      <c r="B33" s="278" t="s">
        <v>1125</v>
      </c>
      <c r="C33" s="276">
        <v>347.86</v>
      </c>
      <c r="D33" s="276">
        <f t="shared" si="4"/>
        <v>382.64600000000007</v>
      </c>
      <c r="E33" s="276">
        <f t="shared" si="5"/>
        <v>417.43200000000002</v>
      </c>
    </row>
    <row r="34" spans="1:5" s="279" customFormat="1" ht="17.100000000000001" customHeight="1" x14ac:dyDescent="0.2">
      <c r="A34" s="445"/>
      <c r="B34" s="278" t="s">
        <v>1124</v>
      </c>
      <c r="C34" s="276">
        <v>347.86</v>
      </c>
      <c r="D34" s="276">
        <f t="shared" si="4"/>
        <v>382.64600000000007</v>
      </c>
      <c r="E34" s="276">
        <f t="shared" si="5"/>
        <v>417.43200000000002</v>
      </c>
    </row>
    <row r="35" spans="1:5" ht="17.100000000000001" customHeight="1" x14ac:dyDescent="0.2">
      <c r="A35" s="445"/>
      <c r="B35" s="278" t="s">
        <v>1123</v>
      </c>
      <c r="C35" s="276">
        <v>450.4</v>
      </c>
      <c r="D35" s="276">
        <f t="shared" si="4"/>
        <v>495.44</v>
      </c>
      <c r="E35" s="276">
        <f t="shared" si="5"/>
        <v>540.4799999999999</v>
      </c>
    </row>
    <row r="36" spans="1:5" ht="17.100000000000001" customHeight="1" x14ac:dyDescent="0.2">
      <c r="A36" s="445"/>
      <c r="B36" s="278" t="s">
        <v>1122</v>
      </c>
      <c r="C36" s="276">
        <v>450.4</v>
      </c>
      <c r="D36" s="276">
        <f t="shared" si="4"/>
        <v>495.44</v>
      </c>
      <c r="E36" s="276">
        <f t="shared" si="5"/>
        <v>540.4799999999999</v>
      </c>
    </row>
    <row r="37" spans="1:5" ht="17.100000000000001" customHeight="1" x14ac:dyDescent="0.2">
      <c r="A37" s="445"/>
      <c r="B37" s="278" t="s">
        <v>1121</v>
      </c>
      <c r="C37" s="276">
        <v>533.47</v>
      </c>
      <c r="D37" s="276">
        <f t="shared" si="4"/>
        <v>586.81700000000012</v>
      </c>
      <c r="E37" s="276">
        <f t="shared" si="5"/>
        <v>640.16399999999999</v>
      </c>
    </row>
    <row r="38" spans="1:5" ht="17.100000000000001" customHeight="1" x14ac:dyDescent="0.2">
      <c r="A38" s="445"/>
      <c r="B38" s="278" t="s">
        <v>1120</v>
      </c>
      <c r="C38" s="276">
        <v>533.47</v>
      </c>
      <c r="D38" s="276">
        <f t="shared" si="4"/>
        <v>586.81700000000012</v>
      </c>
      <c r="E38" s="276">
        <f t="shared" si="5"/>
        <v>640.16399999999999</v>
      </c>
    </row>
    <row r="39" spans="1:5" ht="17.100000000000001" customHeight="1" x14ac:dyDescent="0.2">
      <c r="A39" s="445"/>
      <c r="B39" s="278" t="s">
        <v>1119</v>
      </c>
      <c r="C39" s="276">
        <v>661.98</v>
      </c>
      <c r="D39" s="276">
        <f t="shared" si="4"/>
        <v>728.17800000000011</v>
      </c>
      <c r="E39" s="276">
        <f t="shared" si="5"/>
        <v>794.37599999999998</v>
      </c>
    </row>
    <row r="40" spans="1:5" ht="17.100000000000001" customHeight="1" x14ac:dyDescent="0.2">
      <c r="A40" s="445"/>
      <c r="B40" s="278" t="s">
        <v>1118</v>
      </c>
      <c r="C40" s="276">
        <v>661.98</v>
      </c>
      <c r="D40" s="276">
        <f t="shared" si="4"/>
        <v>728.17800000000011</v>
      </c>
      <c r="E40" s="276">
        <f t="shared" si="5"/>
        <v>794.37599999999998</v>
      </c>
    </row>
    <row r="41" spans="1:5" ht="17.100000000000001" customHeight="1" x14ac:dyDescent="0.2">
      <c r="A41" s="284"/>
      <c r="B41" s="282"/>
      <c r="C41" s="281"/>
      <c r="D41" s="281"/>
      <c r="E41" s="281"/>
    </row>
    <row r="42" spans="1:5" ht="20.100000000000001" customHeight="1" x14ac:dyDescent="0.2">
      <c r="A42" s="468" t="s">
        <v>1117</v>
      </c>
      <c r="B42" s="468"/>
      <c r="C42" s="468"/>
      <c r="D42" s="468"/>
      <c r="E42" s="468"/>
    </row>
    <row r="43" spans="1:5" ht="20.100000000000001" customHeight="1" x14ac:dyDescent="0.2">
      <c r="A43" s="445"/>
      <c r="B43" s="278" t="s">
        <v>1116</v>
      </c>
      <c r="C43" s="276">
        <v>64.45</v>
      </c>
      <c r="D43" s="276">
        <f>C43*1.1</f>
        <v>70.89500000000001</v>
      </c>
      <c r="E43" s="276">
        <f>C43*1.2</f>
        <v>77.34</v>
      </c>
    </row>
    <row r="44" spans="1:5" ht="20.100000000000001" customHeight="1" x14ac:dyDescent="0.2">
      <c r="A44" s="445"/>
      <c r="B44" s="278" t="s">
        <v>1115</v>
      </c>
      <c r="C44" s="276">
        <v>128.49</v>
      </c>
      <c r="D44" s="276">
        <f>C44*1.1</f>
        <v>141.33900000000003</v>
      </c>
      <c r="E44" s="276">
        <f>C44*1.2</f>
        <v>154.18800000000002</v>
      </c>
    </row>
    <row r="45" spans="1:5" ht="20.100000000000001" customHeight="1" x14ac:dyDescent="0.2">
      <c r="A45" s="445"/>
      <c r="B45" s="278" t="s">
        <v>1114</v>
      </c>
      <c r="C45" s="276">
        <v>288.7</v>
      </c>
      <c r="D45" s="276">
        <f>C45*1.1</f>
        <v>317.57</v>
      </c>
      <c r="E45" s="276">
        <f>C45*1.2</f>
        <v>346.44</v>
      </c>
    </row>
    <row r="46" spans="1:5" ht="20.100000000000001" customHeight="1" x14ac:dyDescent="0.2">
      <c r="A46" s="459" t="s">
        <v>1113</v>
      </c>
      <c r="B46" s="460"/>
      <c r="C46" s="460"/>
      <c r="D46" s="460"/>
      <c r="E46" s="461"/>
    </row>
    <row r="47" spans="1:5" ht="27" customHeight="1" x14ac:dyDescent="0.2">
      <c r="A47" s="445"/>
      <c r="B47" s="278" t="s">
        <v>1112</v>
      </c>
      <c r="C47" s="276">
        <v>1199.9000000000001</v>
      </c>
      <c r="D47" s="276">
        <f>C47*1.1</f>
        <v>1319.89</v>
      </c>
      <c r="E47" s="276">
        <f>C47*1.2</f>
        <v>1439.88</v>
      </c>
    </row>
    <row r="48" spans="1:5" ht="27" customHeight="1" x14ac:dyDescent="0.2">
      <c r="A48" s="445"/>
      <c r="B48" s="278" t="s">
        <v>1111</v>
      </c>
      <c r="C48" s="276">
        <v>1890.7</v>
      </c>
      <c r="D48" s="276">
        <f>C48*1.1</f>
        <v>2079.7700000000004</v>
      </c>
      <c r="E48" s="276">
        <f>C48*1.2</f>
        <v>2268.84</v>
      </c>
    </row>
    <row r="49" spans="1:5" ht="27" customHeight="1" x14ac:dyDescent="0.2">
      <c r="A49" s="459" t="s">
        <v>1110</v>
      </c>
      <c r="B49" s="460"/>
      <c r="C49" s="460"/>
      <c r="D49" s="460"/>
      <c r="E49" s="461"/>
    </row>
    <row r="50" spans="1:5" ht="17.100000000000001" customHeight="1" x14ac:dyDescent="0.2">
      <c r="A50" s="445"/>
      <c r="B50" s="278" t="s">
        <v>1109</v>
      </c>
      <c r="C50" s="276">
        <v>105.37</v>
      </c>
      <c r="D50" s="276">
        <f t="shared" ref="D50:D55" si="6">C50*1.1</f>
        <v>115.90700000000001</v>
      </c>
      <c r="E50" s="276">
        <f t="shared" ref="E50:E55" si="7">C50*1.2</f>
        <v>126.444</v>
      </c>
    </row>
    <row r="51" spans="1:5" ht="17.100000000000001" customHeight="1" x14ac:dyDescent="0.2">
      <c r="A51" s="445"/>
      <c r="B51" s="278" t="s">
        <v>1108</v>
      </c>
      <c r="C51" s="276">
        <v>95.68</v>
      </c>
      <c r="D51" s="276">
        <f t="shared" si="6"/>
        <v>105.24800000000002</v>
      </c>
      <c r="E51" s="276">
        <f t="shared" si="7"/>
        <v>114.816</v>
      </c>
    </row>
    <row r="52" spans="1:5" ht="17.100000000000001" customHeight="1" x14ac:dyDescent="0.2">
      <c r="A52" s="445"/>
      <c r="B52" s="278" t="s">
        <v>1107</v>
      </c>
      <c r="C52" s="276">
        <v>195.76</v>
      </c>
      <c r="D52" s="276">
        <f t="shared" si="6"/>
        <v>215.33600000000001</v>
      </c>
      <c r="E52" s="276">
        <f t="shared" si="7"/>
        <v>234.91199999999998</v>
      </c>
    </row>
    <row r="53" spans="1:5" ht="17.100000000000001" customHeight="1" x14ac:dyDescent="0.2">
      <c r="A53" s="445"/>
      <c r="B53" s="278" t="s">
        <v>1106</v>
      </c>
      <c r="C53" s="276">
        <v>186.67</v>
      </c>
      <c r="D53" s="276">
        <f t="shared" si="6"/>
        <v>205.33699999999999</v>
      </c>
      <c r="E53" s="276">
        <f t="shared" si="7"/>
        <v>224.00399999999999</v>
      </c>
    </row>
    <row r="54" spans="1:5" ht="17.100000000000001" customHeight="1" x14ac:dyDescent="0.2">
      <c r="A54" s="445"/>
      <c r="B54" s="278" t="s">
        <v>1105</v>
      </c>
      <c r="C54" s="276">
        <v>345.9</v>
      </c>
      <c r="D54" s="276">
        <f t="shared" si="6"/>
        <v>380.49</v>
      </c>
      <c r="E54" s="276">
        <f t="shared" si="7"/>
        <v>415.08</v>
      </c>
    </row>
    <row r="55" spans="1:5" ht="17.100000000000001" customHeight="1" x14ac:dyDescent="0.2">
      <c r="A55" s="445"/>
      <c r="B55" s="278" t="s">
        <v>1104</v>
      </c>
      <c r="C55" s="276">
        <v>335.8</v>
      </c>
      <c r="D55" s="276">
        <f t="shared" si="6"/>
        <v>369.38000000000005</v>
      </c>
      <c r="E55" s="276">
        <f t="shared" si="7"/>
        <v>402.96</v>
      </c>
    </row>
    <row r="56" spans="1:5" ht="20.100000000000001" customHeight="1" x14ac:dyDescent="0.2">
      <c r="A56" s="459" t="s">
        <v>1103</v>
      </c>
      <c r="B56" s="460"/>
      <c r="C56" s="460"/>
      <c r="D56" s="460"/>
      <c r="E56" s="461"/>
    </row>
    <row r="57" spans="1:5" ht="20.100000000000001" customHeight="1" x14ac:dyDescent="0.2">
      <c r="A57" s="445"/>
      <c r="B57" s="278" t="s">
        <v>1102</v>
      </c>
      <c r="C57" s="276">
        <v>140.69999999999999</v>
      </c>
      <c r="D57" s="276">
        <f>C57*1.1</f>
        <v>154.77000000000001</v>
      </c>
      <c r="E57" s="276">
        <f>C57*1.2</f>
        <v>168.83999999999997</v>
      </c>
    </row>
    <row r="58" spans="1:5" ht="20.100000000000001" customHeight="1" x14ac:dyDescent="0.2">
      <c r="A58" s="445"/>
      <c r="B58" s="278" t="s">
        <v>1101</v>
      </c>
      <c r="C58" s="276">
        <v>248.8</v>
      </c>
      <c r="D58" s="276">
        <f>C58*1.1</f>
        <v>273.68</v>
      </c>
      <c r="E58" s="276">
        <f>C58*1.2</f>
        <v>298.56</v>
      </c>
    </row>
    <row r="59" spans="1:5" ht="20.100000000000001" customHeight="1" x14ac:dyDescent="0.2">
      <c r="A59" s="450" t="s">
        <v>1100</v>
      </c>
      <c r="B59" s="451"/>
      <c r="C59" s="451"/>
      <c r="D59" s="451"/>
      <c r="E59" s="452"/>
    </row>
    <row r="60" spans="1:5" ht="17.100000000000001" customHeight="1" x14ac:dyDescent="0.2">
      <c r="A60" s="447"/>
      <c r="B60" s="278" t="s">
        <v>1099</v>
      </c>
      <c r="C60" s="276">
        <v>66.19</v>
      </c>
      <c r="D60" s="276">
        <f t="shared" ref="D60:D71" si="8">C60*1.1</f>
        <v>72.808999999999997</v>
      </c>
      <c r="E60" s="276">
        <f t="shared" ref="E60:E71" si="9">C60*1.2</f>
        <v>79.427999999999997</v>
      </c>
    </row>
    <row r="61" spans="1:5" ht="17.100000000000001" customHeight="1" x14ac:dyDescent="0.2">
      <c r="A61" s="448"/>
      <c r="B61" s="278" t="s">
        <v>1098</v>
      </c>
      <c r="C61" s="276">
        <v>96.35</v>
      </c>
      <c r="D61" s="276">
        <f t="shared" si="8"/>
        <v>105.985</v>
      </c>
      <c r="E61" s="276">
        <f t="shared" si="9"/>
        <v>115.61999999999999</v>
      </c>
    </row>
    <row r="62" spans="1:5" ht="17.100000000000001" customHeight="1" x14ac:dyDescent="0.2">
      <c r="A62" s="448"/>
      <c r="B62" s="278" t="s">
        <v>1097</v>
      </c>
      <c r="C62" s="276">
        <v>129.80000000000001</v>
      </c>
      <c r="D62" s="276">
        <f t="shared" si="8"/>
        <v>142.78000000000003</v>
      </c>
      <c r="E62" s="276">
        <f t="shared" si="9"/>
        <v>155.76000000000002</v>
      </c>
    </row>
    <row r="63" spans="1:5" ht="17.100000000000001" customHeight="1" x14ac:dyDescent="0.2">
      <c r="A63" s="448"/>
      <c r="B63" s="278" t="s">
        <v>1096</v>
      </c>
      <c r="C63" s="276">
        <v>146.69999999999999</v>
      </c>
      <c r="D63" s="276">
        <f t="shared" si="8"/>
        <v>161.37</v>
      </c>
      <c r="E63" s="276">
        <f t="shared" si="9"/>
        <v>176.04</v>
      </c>
    </row>
    <row r="64" spans="1:5" ht="17.100000000000001" customHeight="1" x14ac:dyDescent="0.2">
      <c r="A64" s="448"/>
      <c r="B64" s="278" t="s">
        <v>1095</v>
      </c>
      <c r="C64" s="276">
        <v>218.8</v>
      </c>
      <c r="D64" s="276">
        <f t="shared" si="8"/>
        <v>240.68000000000004</v>
      </c>
      <c r="E64" s="276">
        <f t="shared" si="9"/>
        <v>262.56</v>
      </c>
    </row>
    <row r="65" spans="1:5" ht="17.100000000000001" customHeight="1" x14ac:dyDescent="0.2">
      <c r="A65" s="448"/>
      <c r="B65" s="278" t="s">
        <v>1094</v>
      </c>
      <c r="C65" s="276">
        <v>245.4</v>
      </c>
      <c r="D65" s="276">
        <f t="shared" si="8"/>
        <v>269.94000000000005</v>
      </c>
      <c r="E65" s="276">
        <f t="shared" si="9"/>
        <v>294.48</v>
      </c>
    </row>
    <row r="66" spans="1:5" ht="17.100000000000001" customHeight="1" x14ac:dyDescent="0.2">
      <c r="A66" s="448"/>
      <c r="B66" s="278" t="s">
        <v>1093</v>
      </c>
      <c r="C66" s="276">
        <v>27.5</v>
      </c>
      <c r="D66" s="276">
        <f t="shared" si="8"/>
        <v>30.250000000000004</v>
      </c>
      <c r="E66" s="276">
        <f t="shared" si="9"/>
        <v>33</v>
      </c>
    </row>
    <row r="67" spans="1:5" ht="17.100000000000001" customHeight="1" x14ac:dyDescent="0.2">
      <c r="A67" s="448"/>
      <c r="B67" s="278" t="s">
        <v>1092</v>
      </c>
      <c r="C67" s="276">
        <v>35.4</v>
      </c>
      <c r="D67" s="276">
        <f t="shared" si="8"/>
        <v>38.940000000000005</v>
      </c>
      <c r="E67" s="276">
        <f t="shared" si="9"/>
        <v>42.48</v>
      </c>
    </row>
    <row r="68" spans="1:5" ht="17.100000000000001" customHeight="1" x14ac:dyDescent="0.2">
      <c r="A68" s="448"/>
      <c r="B68" s="278" t="s">
        <v>1091</v>
      </c>
      <c r="C68" s="276">
        <v>43.86</v>
      </c>
      <c r="D68" s="276">
        <f t="shared" si="8"/>
        <v>48.246000000000002</v>
      </c>
      <c r="E68" s="276">
        <f t="shared" si="9"/>
        <v>52.631999999999998</v>
      </c>
    </row>
    <row r="69" spans="1:5" ht="17.100000000000001" customHeight="1" x14ac:dyDescent="0.2">
      <c r="A69" s="448"/>
      <c r="B69" s="278" t="s">
        <v>1090</v>
      </c>
      <c r="C69" s="276">
        <v>43.85</v>
      </c>
      <c r="D69" s="276">
        <f t="shared" si="8"/>
        <v>48.235000000000007</v>
      </c>
      <c r="E69" s="276">
        <f t="shared" si="9"/>
        <v>52.62</v>
      </c>
    </row>
    <row r="70" spans="1:5" ht="17.100000000000001" customHeight="1" x14ac:dyDescent="0.2">
      <c r="A70" s="448"/>
      <c r="B70" s="278" t="s">
        <v>1089</v>
      </c>
      <c r="C70" s="276">
        <v>55.5</v>
      </c>
      <c r="D70" s="276">
        <f t="shared" si="8"/>
        <v>61.050000000000004</v>
      </c>
      <c r="E70" s="276">
        <f t="shared" si="9"/>
        <v>66.599999999999994</v>
      </c>
    </row>
    <row r="71" spans="1:5" ht="17.100000000000001" customHeight="1" x14ac:dyDescent="0.2">
      <c r="A71" s="449"/>
      <c r="B71" s="278" t="s">
        <v>1088</v>
      </c>
      <c r="C71" s="276">
        <v>77.95</v>
      </c>
      <c r="D71" s="276">
        <f t="shared" si="8"/>
        <v>85.745000000000005</v>
      </c>
      <c r="E71" s="276">
        <f t="shared" si="9"/>
        <v>93.54</v>
      </c>
    </row>
    <row r="72" spans="1:5" ht="20.100000000000001" customHeight="1" x14ac:dyDescent="0.2">
      <c r="A72" s="450" t="s">
        <v>1087</v>
      </c>
      <c r="B72" s="451"/>
      <c r="C72" s="451"/>
      <c r="D72" s="451"/>
      <c r="E72" s="452"/>
    </row>
    <row r="73" spans="1:5" ht="17.100000000000001" customHeight="1" x14ac:dyDescent="0.2">
      <c r="A73" s="466"/>
      <c r="B73" s="278" t="s">
        <v>1086</v>
      </c>
      <c r="C73" s="276">
        <v>45.69</v>
      </c>
      <c r="D73" s="276">
        <f t="shared" ref="D73:D82" si="10">C73*1.1</f>
        <v>50.259</v>
      </c>
      <c r="E73" s="276">
        <f t="shared" ref="E73:E82" si="11">C73*1.2</f>
        <v>54.827999999999996</v>
      </c>
    </row>
    <row r="74" spans="1:5" ht="17.100000000000001" customHeight="1" x14ac:dyDescent="0.2">
      <c r="A74" s="466"/>
      <c r="B74" s="278" t="s">
        <v>1085</v>
      </c>
      <c r="C74" s="276">
        <v>45.69</v>
      </c>
      <c r="D74" s="276">
        <f t="shared" si="10"/>
        <v>50.259</v>
      </c>
      <c r="E74" s="276">
        <f t="shared" si="11"/>
        <v>54.827999999999996</v>
      </c>
    </row>
    <row r="75" spans="1:5" ht="17.100000000000001" customHeight="1" x14ac:dyDescent="0.2">
      <c r="A75" s="466"/>
      <c r="B75" s="278" t="s">
        <v>1084</v>
      </c>
      <c r="C75" s="276">
        <v>40.5</v>
      </c>
      <c r="D75" s="276">
        <f t="shared" si="10"/>
        <v>44.550000000000004</v>
      </c>
      <c r="E75" s="276">
        <f t="shared" si="11"/>
        <v>48.6</v>
      </c>
    </row>
    <row r="76" spans="1:5" ht="17.100000000000001" customHeight="1" x14ac:dyDescent="0.2">
      <c r="A76" s="466"/>
      <c r="B76" s="278" t="s">
        <v>1083</v>
      </c>
      <c r="C76" s="276">
        <v>46.99</v>
      </c>
      <c r="D76" s="276">
        <f t="shared" si="10"/>
        <v>51.689000000000007</v>
      </c>
      <c r="E76" s="276">
        <f t="shared" si="11"/>
        <v>56.387999999999998</v>
      </c>
    </row>
    <row r="77" spans="1:5" ht="17.100000000000001" customHeight="1" x14ac:dyDescent="0.2">
      <c r="A77" s="466"/>
      <c r="B77" s="278" t="s">
        <v>1082</v>
      </c>
      <c r="C77" s="276">
        <v>43.48</v>
      </c>
      <c r="D77" s="276">
        <f t="shared" si="10"/>
        <v>47.828000000000003</v>
      </c>
      <c r="E77" s="276">
        <f t="shared" si="11"/>
        <v>52.175999999999995</v>
      </c>
    </row>
    <row r="78" spans="1:5" ht="17.100000000000001" customHeight="1" x14ac:dyDescent="0.2">
      <c r="A78" s="466"/>
      <c r="B78" s="278" t="s">
        <v>1081</v>
      </c>
      <c r="C78" s="276">
        <v>19.899999999999999</v>
      </c>
      <c r="D78" s="276">
        <f t="shared" si="10"/>
        <v>21.89</v>
      </c>
      <c r="E78" s="276">
        <f t="shared" si="11"/>
        <v>23.88</v>
      </c>
    </row>
    <row r="79" spans="1:5" ht="17.100000000000001" customHeight="1" x14ac:dyDescent="0.2">
      <c r="A79" s="466"/>
      <c r="B79" s="278" t="s">
        <v>1080</v>
      </c>
      <c r="C79" s="276">
        <v>19.899999999999999</v>
      </c>
      <c r="D79" s="276">
        <f t="shared" si="10"/>
        <v>21.89</v>
      </c>
      <c r="E79" s="276">
        <f t="shared" si="11"/>
        <v>23.88</v>
      </c>
    </row>
    <row r="80" spans="1:5" ht="17.100000000000001" customHeight="1" x14ac:dyDescent="0.2">
      <c r="A80" s="466"/>
      <c r="B80" s="278" t="s">
        <v>1079</v>
      </c>
      <c r="C80" s="276">
        <v>13.8</v>
      </c>
      <c r="D80" s="276">
        <f t="shared" si="10"/>
        <v>15.180000000000001</v>
      </c>
      <c r="E80" s="276">
        <f t="shared" si="11"/>
        <v>16.559999999999999</v>
      </c>
    </row>
    <row r="81" spans="1:5" ht="17.100000000000001" customHeight="1" x14ac:dyDescent="0.2">
      <c r="A81" s="466"/>
      <c r="B81" s="278" t="s">
        <v>1078</v>
      </c>
      <c r="C81" s="276">
        <v>20.7</v>
      </c>
      <c r="D81" s="276">
        <f t="shared" si="10"/>
        <v>22.77</v>
      </c>
      <c r="E81" s="276">
        <f t="shared" si="11"/>
        <v>24.84</v>
      </c>
    </row>
    <row r="82" spans="1:5" ht="17.100000000000001" customHeight="1" x14ac:dyDescent="0.2">
      <c r="A82" s="466"/>
      <c r="B82" s="278" t="s">
        <v>1077</v>
      </c>
      <c r="C82" s="276">
        <v>13.8</v>
      </c>
      <c r="D82" s="276">
        <f t="shared" si="10"/>
        <v>15.180000000000001</v>
      </c>
      <c r="E82" s="276">
        <f t="shared" si="11"/>
        <v>16.559999999999999</v>
      </c>
    </row>
    <row r="83" spans="1:5" ht="30" customHeight="1" x14ac:dyDescent="0.2">
      <c r="A83" s="283"/>
      <c r="B83" s="282"/>
      <c r="C83" s="281"/>
      <c r="D83" s="281"/>
      <c r="E83" s="281"/>
    </row>
    <row r="84" spans="1:5" ht="20.100000000000001" customHeight="1" x14ac:dyDescent="0.2">
      <c r="A84" s="446" t="s">
        <v>1076</v>
      </c>
      <c r="B84" s="446"/>
      <c r="C84" s="446"/>
      <c r="D84" s="446"/>
      <c r="E84" s="446"/>
    </row>
    <row r="85" spans="1:5" s="280" customFormat="1" ht="17.100000000000001" customHeight="1" x14ac:dyDescent="0.2">
      <c r="A85" s="467"/>
      <c r="B85" s="278" t="s">
        <v>1075</v>
      </c>
      <c r="C85" s="276">
        <v>80.5</v>
      </c>
      <c r="D85" s="276">
        <f t="shared" ref="D85:D92" si="12">C85*1.1</f>
        <v>88.550000000000011</v>
      </c>
      <c r="E85" s="276">
        <f t="shared" ref="E85:E92" si="13">C85*1.2</f>
        <v>96.6</v>
      </c>
    </row>
    <row r="86" spans="1:5" s="280" customFormat="1" ht="17.100000000000001" customHeight="1" x14ac:dyDescent="0.2">
      <c r="A86" s="467"/>
      <c r="B86" s="278" t="s">
        <v>1074</v>
      </c>
      <c r="C86" s="276">
        <v>89.56</v>
      </c>
      <c r="D86" s="276">
        <f t="shared" si="12"/>
        <v>98.516000000000005</v>
      </c>
      <c r="E86" s="276">
        <f t="shared" si="13"/>
        <v>107.47199999999999</v>
      </c>
    </row>
    <row r="87" spans="1:5" s="280" customFormat="1" ht="17.100000000000001" customHeight="1" x14ac:dyDescent="0.2">
      <c r="A87" s="467"/>
      <c r="B87" s="278" t="s">
        <v>1073</v>
      </c>
      <c r="C87" s="276">
        <v>77.900000000000006</v>
      </c>
      <c r="D87" s="276">
        <f t="shared" si="12"/>
        <v>85.690000000000012</v>
      </c>
      <c r="E87" s="276">
        <f t="shared" si="13"/>
        <v>93.48</v>
      </c>
    </row>
    <row r="88" spans="1:5" s="280" customFormat="1" ht="17.100000000000001" customHeight="1" x14ac:dyDescent="0.2">
      <c r="A88" s="467"/>
      <c r="B88" s="278" t="s">
        <v>1072</v>
      </c>
      <c r="C88" s="276">
        <v>56.7</v>
      </c>
      <c r="D88" s="276">
        <f t="shared" si="12"/>
        <v>62.370000000000012</v>
      </c>
      <c r="E88" s="276">
        <f t="shared" si="13"/>
        <v>68.040000000000006</v>
      </c>
    </row>
    <row r="89" spans="1:5" s="280" customFormat="1" ht="17.100000000000001" customHeight="1" x14ac:dyDescent="0.2">
      <c r="A89" s="467"/>
      <c r="B89" s="278" t="s">
        <v>1071</v>
      </c>
      <c r="C89" s="276">
        <v>56.5</v>
      </c>
      <c r="D89" s="276">
        <f t="shared" si="12"/>
        <v>62.150000000000006</v>
      </c>
      <c r="E89" s="276">
        <f t="shared" si="13"/>
        <v>67.8</v>
      </c>
    </row>
    <row r="90" spans="1:5" s="280" customFormat="1" ht="17.100000000000001" customHeight="1" x14ac:dyDescent="0.2">
      <c r="A90" s="467"/>
      <c r="B90" s="278" t="s">
        <v>1070</v>
      </c>
      <c r="C90" s="276">
        <v>29.85</v>
      </c>
      <c r="D90" s="276">
        <f t="shared" si="12"/>
        <v>32.835000000000001</v>
      </c>
      <c r="E90" s="276">
        <f t="shared" si="13"/>
        <v>35.82</v>
      </c>
    </row>
    <row r="91" spans="1:5" s="280" customFormat="1" ht="17.100000000000001" customHeight="1" x14ac:dyDescent="0.2">
      <c r="A91" s="467"/>
      <c r="B91" s="278" t="s">
        <v>1069</v>
      </c>
      <c r="C91" s="276">
        <v>47.9</v>
      </c>
      <c r="D91" s="276">
        <f t="shared" si="12"/>
        <v>52.690000000000005</v>
      </c>
      <c r="E91" s="276">
        <f t="shared" si="13"/>
        <v>57.48</v>
      </c>
    </row>
    <row r="92" spans="1:5" s="280" customFormat="1" ht="17.100000000000001" customHeight="1" x14ac:dyDescent="0.2">
      <c r="A92" s="467"/>
      <c r="B92" s="278" t="s">
        <v>1068</v>
      </c>
      <c r="C92" s="276">
        <v>29.85</v>
      </c>
      <c r="D92" s="276">
        <f t="shared" si="12"/>
        <v>32.835000000000001</v>
      </c>
      <c r="E92" s="276">
        <f t="shared" si="13"/>
        <v>35.82</v>
      </c>
    </row>
    <row r="93" spans="1:5" s="279" customFormat="1" ht="20.100000000000001" customHeight="1" x14ac:dyDescent="0.2">
      <c r="A93" s="446" t="s">
        <v>1067</v>
      </c>
      <c r="B93" s="446"/>
      <c r="C93" s="446"/>
      <c r="D93" s="446"/>
      <c r="E93" s="446"/>
    </row>
    <row r="94" spans="1:5" x14ac:dyDescent="0.2">
      <c r="A94" s="445"/>
      <c r="B94" s="278" t="s">
        <v>1066</v>
      </c>
      <c r="C94" s="276">
        <v>219.5</v>
      </c>
      <c r="D94" s="276">
        <f>C94*1.1</f>
        <v>241.45000000000002</v>
      </c>
      <c r="E94" s="276">
        <f>C94*1.2</f>
        <v>263.39999999999998</v>
      </c>
    </row>
    <row r="95" spans="1:5" ht="19.5" customHeight="1" x14ac:dyDescent="0.2">
      <c r="A95" s="445"/>
      <c r="B95" s="278" t="s">
        <v>1065</v>
      </c>
      <c r="C95" s="276">
        <v>436.8</v>
      </c>
      <c r="D95" s="276">
        <f>C95*1.1</f>
        <v>480.48000000000008</v>
      </c>
      <c r="E95" s="276">
        <f>C95*1.2</f>
        <v>524.16</v>
      </c>
    </row>
    <row r="96" spans="1:5" ht="19.5" customHeight="1" x14ac:dyDescent="0.2">
      <c r="A96" s="445"/>
      <c r="B96" s="278" t="s">
        <v>1064</v>
      </c>
      <c r="C96" s="276">
        <v>203.9</v>
      </c>
      <c r="D96" s="276">
        <f>C96*1.1</f>
        <v>224.29000000000002</v>
      </c>
      <c r="E96" s="276">
        <f>C96*1.2</f>
        <v>244.68</v>
      </c>
    </row>
    <row r="97" spans="1:5" ht="19.5" customHeight="1" x14ac:dyDescent="0.2">
      <c r="A97" s="445"/>
      <c r="B97" s="278" t="s">
        <v>1063</v>
      </c>
      <c r="C97" s="276">
        <v>165.7</v>
      </c>
      <c r="D97" s="276">
        <f>C97*1.1</f>
        <v>182.27</v>
      </c>
      <c r="E97" s="276">
        <f>C97*1.2</f>
        <v>198.83999999999997</v>
      </c>
    </row>
    <row r="98" spans="1:5" ht="20.100000000000001" customHeight="1" x14ac:dyDescent="0.25">
      <c r="A98" s="456" t="s">
        <v>1062</v>
      </c>
      <c r="B98" s="457"/>
      <c r="C98" s="457"/>
      <c r="D98" s="457"/>
      <c r="E98" s="458"/>
    </row>
    <row r="99" spans="1:5" ht="18.95" customHeight="1" x14ac:dyDescent="0.2">
      <c r="A99" s="453"/>
      <c r="B99" s="278" t="s">
        <v>1061</v>
      </c>
      <c r="C99" s="276">
        <v>27.3</v>
      </c>
      <c r="D99" s="276">
        <f>C99*1.1</f>
        <v>30.030000000000005</v>
      </c>
      <c r="E99" s="276">
        <f>C99*1.2</f>
        <v>32.76</v>
      </c>
    </row>
    <row r="100" spans="1:5" ht="18.95" customHeight="1" x14ac:dyDescent="0.2">
      <c r="A100" s="454"/>
      <c r="B100" s="278" t="s">
        <v>1060</v>
      </c>
      <c r="C100" s="276">
        <v>27.8</v>
      </c>
      <c r="D100" s="276">
        <f>C100*1.1</f>
        <v>30.580000000000002</v>
      </c>
      <c r="E100" s="276">
        <f>C100*1.2</f>
        <v>33.36</v>
      </c>
    </row>
    <row r="101" spans="1:5" ht="18.95" customHeight="1" x14ac:dyDescent="0.2">
      <c r="A101" s="455"/>
      <c r="B101" s="278" t="s">
        <v>1059</v>
      </c>
      <c r="C101" s="276">
        <v>53.8</v>
      </c>
      <c r="D101" s="276">
        <f>C101*1.1</f>
        <v>59.18</v>
      </c>
      <c r="E101" s="276">
        <f>C101*1.2</f>
        <v>64.559999999999988</v>
      </c>
    </row>
    <row r="102" spans="1:5" ht="20.100000000000001" customHeight="1" x14ac:dyDescent="0.2">
      <c r="A102" s="450" t="s">
        <v>1058</v>
      </c>
      <c r="B102" s="451"/>
      <c r="C102" s="451"/>
      <c r="D102" s="451"/>
      <c r="E102" s="452"/>
    </row>
    <row r="103" spans="1:5" ht="17.100000000000001" customHeight="1" x14ac:dyDescent="0.2">
      <c r="A103" s="445"/>
      <c r="B103" s="278" t="s">
        <v>1057</v>
      </c>
      <c r="C103" s="276">
        <v>24.4</v>
      </c>
      <c r="D103" s="276">
        <f>C103*1.1</f>
        <v>26.84</v>
      </c>
      <c r="E103" s="276">
        <f>C103*1.2</f>
        <v>29.279999999999998</v>
      </c>
    </row>
    <row r="104" spans="1:5" ht="17.100000000000001" customHeight="1" x14ac:dyDescent="0.2">
      <c r="A104" s="445"/>
      <c r="B104" s="278" t="s">
        <v>1056</v>
      </c>
      <c r="C104" s="276">
        <v>38.65</v>
      </c>
      <c r="D104" s="276">
        <f>C104*1.1</f>
        <v>42.515000000000001</v>
      </c>
      <c r="E104" s="276">
        <f>C104*1.2</f>
        <v>46.379999999999995</v>
      </c>
    </row>
    <row r="105" spans="1:5" ht="17.100000000000001" customHeight="1" x14ac:dyDescent="0.2">
      <c r="A105" s="445"/>
      <c r="B105" s="278" t="s">
        <v>1055</v>
      </c>
      <c r="C105" s="276">
        <v>76.7</v>
      </c>
      <c r="D105" s="276">
        <f>C105*1.1</f>
        <v>84.37</v>
      </c>
      <c r="E105" s="276">
        <f>C105*1.2</f>
        <v>92.04</v>
      </c>
    </row>
    <row r="106" spans="1:5" ht="17.100000000000001" customHeight="1" x14ac:dyDescent="0.2">
      <c r="A106" s="445"/>
      <c r="B106" s="278" t="s">
        <v>1054</v>
      </c>
      <c r="C106" s="276">
        <v>138.76</v>
      </c>
      <c r="D106" s="276">
        <f>C106*1.1</f>
        <v>152.636</v>
      </c>
      <c r="E106" s="276">
        <f>C106*1.2</f>
        <v>166.51199999999997</v>
      </c>
    </row>
    <row r="107" spans="1:5" ht="20.100000000000001" customHeight="1" x14ac:dyDescent="0.2">
      <c r="A107" s="450" t="s">
        <v>1053</v>
      </c>
      <c r="B107" s="451"/>
      <c r="C107" s="451"/>
      <c r="D107" s="451"/>
      <c r="E107" s="452"/>
    </row>
    <row r="108" spans="1:5" ht="17.25" customHeight="1" x14ac:dyDescent="0.2">
      <c r="A108" s="445"/>
      <c r="B108" s="278" t="s">
        <v>1052</v>
      </c>
      <c r="C108" s="276">
        <v>30.9</v>
      </c>
      <c r="D108" s="276">
        <f>C108*1.1</f>
        <v>33.99</v>
      </c>
      <c r="E108" s="276">
        <f>C108*1.2</f>
        <v>37.08</v>
      </c>
    </row>
    <row r="109" spans="1:5" ht="18" customHeight="1" x14ac:dyDescent="0.2">
      <c r="A109" s="445"/>
      <c r="B109" s="278" t="s">
        <v>1051</v>
      </c>
      <c r="C109" s="276">
        <v>38.799999999999997</v>
      </c>
      <c r="D109" s="276">
        <f>C109*1.1</f>
        <v>42.68</v>
      </c>
      <c r="E109" s="276">
        <f>C109*1.2</f>
        <v>46.559999999999995</v>
      </c>
    </row>
    <row r="110" spans="1:5" x14ac:dyDescent="0.2">
      <c r="A110" s="445"/>
      <c r="B110" s="278" t="s">
        <v>1050</v>
      </c>
      <c r="C110" s="276">
        <v>57.7</v>
      </c>
      <c r="D110" s="276">
        <f>C110*1.1</f>
        <v>63.470000000000006</v>
      </c>
      <c r="E110" s="276">
        <f>C110*1.2</f>
        <v>69.239999999999995</v>
      </c>
    </row>
    <row r="111" spans="1:5" ht="20.100000000000001" customHeight="1" x14ac:dyDescent="0.2">
      <c r="A111" s="450" t="s">
        <v>1049</v>
      </c>
      <c r="B111" s="451"/>
      <c r="C111" s="451"/>
      <c r="D111" s="451"/>
      <c r="E111" s="452"/>
    </row>
    <row r="112" spans="1:5" ht="27.75" customHeight="1" x14ac:dyDescent="0.2">
      <c r="A112" s="445"/>
      <c r="B112" s="278" t="s">
        <v>1048</v>
      </c>
      <c r="C112" s="276">
        <v>138.9</v>
      </c>
      <c r="D112" s="276">
        <f>C112*1.1</f>
        <v>152.79000000000002</v>
      </c>
      <c r="E112" s="276">
        <f>C112*1.2</f>
        <v>166.68</v>
      </c>
    </row>
    <row r="113" spans="1:5" ht="30" customHeight="1" x14ac:dyDescent="0.2">
      <c r="A113" s="445"/>
      <c r="B113" s="278" t="s">
        <v>1047</v>
      </c>
      <c r="C113" s="276">
        <v>104.8</v>
      </c>
      <c r="D113" s="276">
        <f>C113*1.1</f>
        <v>115.28</v>
      </c>
      <c r="E113" s="276">
        <f>C113*1.2</f>
        <v>125.75999999999999</v>
      </c>
    </row>
    <row r="114" spans="1:5" ht="20.100000000000001" customHeight="1" x14ac:dyDescent="0.2">
      <c r="A114" s="450" t="s">
        <v>1046</v>
      </c>
      <c r="B114" s="451"/>
      <c r="C114" s="451"/>
      <c r="D114" s="451"/>
      <c r="E114" s="452"/>
    </row>
    <row r="115" spans="1:5" ht="17.100000000000001" customHeight="1" x14ac:dyDescent="0.2">
      <c r="A115" s="447"/>
      <c r="B115" s="278" t="s">
        <v>1045</v>
      </c>
      <c r="C115" s="276">
        <v>100.53</v>
      </c>
      <c r="D115" s="276">
        <f>C115*1.1</f>
        <v>110.58300000000001</v>
      </c>
      <c r="E115" s="276">
        <f>C115*1.2</f>
        <v>120.636</v>
      </c>
    </row>
    <row r="116" spans="1:5" ht="17.100000000000001" customHeight="1" x14ac:dyDescent="0.2">
      <c r="A116" s="448"/>
      <c r="B116" s="278" t="s">
        <v>1044</v>
      </c>
      <c r="C116" s="276">
        <v>63.9</v>
      </c>
      <c r="D116" s="276">
        <f>C116*1.1</f>
        <v>70.290000000000006</v>
      </c>
      <c r="E116" s="276">
        <f>C116*1.2</f>
        <v>76.679999999999993</v>
      </c>
    </row>
    <row r="117" spans="1:5" ht="17.100000000000001" customHeight="1" x14ac:dyDescent="0.2">
      <c r="A117" s="449"/>
      <c r="B117" s="278" t="s">
        <v>1043</v>
      </c>
      <c r="C117" s="276">
        <v>66.599999999999994</v>
      </c>
      <c r="D117" s="276">
        <f>C117*1.1</f>
        <v>73.260000000000005</v>
      </c>
      <c r="E117" s="276">
        <f>C117*1.2</f>
        <v>79.919999999999987</v>
      </c>
    </row>
    <row r="118" spans="1:5" ht="20.100000000000001" customHeight="1" x14ac:dyDescent="0.2">
      <c r="A118" s="463" t="s">
        <v>1042</v>
      </c>
      <c r="B118" s="464"/>
      <c r="C118" s="464"/>
      <c r="D118" s="464"/>
      <c r="E118" s="465"/>
    </row>
    <row r="119" spans="1:5" ht="21" customHeight="1" x14ac:dyDescent="0.2">
      <c r="A119" s="445"/>
      <c r="B119" s="277" t="s">
        <v>1041</v>
      </c>
      <c r="C119" s="276">
        <v>132.80000000000001</v>
      </c>
      <c r="D119" s="276">
        <f t="shared" ref="D119:D125" si="14">C119*1.1</f>
        <v>146.08000000000001</v>
      </c>
      <c r="E119" s="276">
        <f t="shared" ref="E119:E125" si="15">C119*1.3</f>
        <v>172.64000000000001</v>
      </c>
    </row>
    <row r="120" spans="1:5" ht="21" customHeight="1" x14ac:dyDescent="0.2">
      <c r="A120" s="445"/>
      <c r="B120" s="277" t="s">
        <v>1040</v>
      </c>
      <c r="C120" s="276">
        <v>166.5</v>
      </c>
      <c r="D120" s="276">
        <f t="shared" si="14"/>
        <v>183.15</v>
      </c>
      <c r="E120" s="276">
        <f t="shared" si="15"/>
        <v>216.45000000000002</v>
      </c>
    </row>
    <row r="121" spans="1:5" ht="21" customHeight="1" x14ac:dyDescent="0.2">
      <c r="A121" s="445"/>
      <c r="B121" s="277" t="s">
        <v>1039</v>
      </c>
      <c r="C121" s="276">
        <v>228.9</v>
      </c>
      <c r="D121" s="276">
        <f t="shared" si="14"/>
        <v>251.79000000000002</v>
      </c>
      <c r="E121" s="276">
        <f t="shared" si="15"/>
        <v>297.57</v>
      </c>
    </row>
    <row r="122" spans="1:5" x14ac:dyDescent="0.2">
      <c r="A122" s="445"/>
      <c r="B122" s="277" t="s">
        <v>1038</v>
      </c>
      <c r="C122" s="276">
        <v>146.6</v>
      </c>
      <c r="D122" s="276">
        <f t="shared" si="14"/>
        <v>161.26000000000002</v>
      </c>
      <c r="E122" s="276">
        <f t="shared" si="15"/>
        <v>190.58</v>
      </c>
    </row>
    <row r="123" spans="1:5" x14ac:dyDescent="0.2">
      <c r="A123" s="445"/>
      <c r="B123" s="277" t="s">
        <v>1037</v>
      </c>
      <c r="C123" s="276">
        <v>68.599999999999994</v>
      </c>
      <c r="D123" s="276">
        <f t="shared" si="14"/>
        <v>75.459999999999994</v>
      </c>
      <c r="E123" s="276">
        <f t="shared" si="15"/>
        <v>89.179999999999993</v>
      </c>
    </row>
    <row r="124" spans="1:5" x14ac:dyDescent="0.2">
      <c r="A124" s="445"/>
      <c r="B124" s="277" t="s">
        <v>1036</v>
      </c>
      <c r="C124" s="276">
        <v>75.900000000000006</v>
      </c>
      <c r="D124" s="276">
        <f t="shared" si="14"/>
        <v>83.490000000000009</v>
      </c>
      <c r="E124" s="276">
        <f t="shared" si="15"/>
        <v>98.670000000000016</v>
      </c>
    </row>
    <row r="125" spans="1:5" x14ac:dyDescent="0.2">
      <c r="A125" s="445"/>
      <c r="B125" s="277" t="s">
        <v>1035</v>
      </c>
      <c r="C125" s="276">
        <v>47.4</v>
      </c>
      <c r="D125" s="276">
        <f t="shared" si="14"/>
        <v>52.14</v>
      </c>
      <c r="E125" s="276">
        <f t="shared" si="15"/>
        <v>61.62</v>
      </c>
    </row>
  </sheetData>
  <mergeCells count="37">
    <mergeCell ref="A46:E46"/>
    <mergeCell ref="A56:E56"/>
    <mergeCell ref="A28:E28"/>
    <mergeCell ref="A47:A48"/>
    <mergeCell ref="A59:E59"/>
    <mergeCell ref="A118:E118"/>
    <mergeCell ref="A60:A71"/>
    <mergeCell ref="A73:A82"/>
    <mergeCell ref="A72:E72"/>
    <mergeCell ref="A85:A92"/>
    <mergeCell ref="A50:A55"/>
    <mergeCell ref="A49:E49"/>
    <mergeCell ref="A57:A58"/>
    <mergeCell ref="A5:E5"/>
    <mergeCell ref="A6:A14"/>
    <mergeCell ref="A29:A40"/>
    <mergeCell ref="C1:E1"/>
    <mergeCell ref="A43:A45"/>
    <mergeCell ref="A42:E42"/>
    <mergeCell ref="A3:E3"/>
    <mergeCell ref="A15:E15"/>
    <mergeCell ref="A16:A27"/>
    <mergeCell ref="A84:E84"/>
    <mergeCell ref="A98:E98"/>
    <mergeCell ref="A108:A110"/>
    <mergeCell ref="A112:A113"/>
    <mergeCell ref="A107:E107"/>
    <mergeCell ref="A119:A121"/>
    <mergeCell ref="A122:A125"/>
    <mergeCell ref="A94:A97"/>
    <mergeCell ref="A93:E93"/>
    <mergeCell ref="A103:A106"/>
    <mergeCell ref="A115:A117"/>
    <mergeCell ref="A102:E102"/>
    <mergeCell ref="A111:E111"/>
    <mergeCell ref="A114:E114"/>
    <mergeCell ref="A99:A101"/>
  </mergeCells>
  <pageMargins left="0.25" right="0.25" top="0.23958333333333334" bottom="0.75" header="0.3" footer="0.3"/>
  <pageSetup paperSize="9" orientation="portrait" horizontalDpi="0" verticalDpi="0" r:id="rId1"/>
  <headerFooter>
    <oddFooter>&amp;CСтр.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2</vt:i4>
      </vt:variant>
    </vt:vector>
  </HeadingPairs>
  <TitlesOfParts>
    <vt:vector size="12" baseType="lpstr">
      <vt:lpstr>FORBO-Bonding</vt:lpstr>
      <vt:lpstr>FORBO-Flooring</vt:lpstr>
      <vt:lpstr>TARKETT-flooring</vt:lpstr>
      <vt:lpstr>ПЛИТОНИТ</vt:lpstr>
      <vt:lpstr>KNAUF</vt:lpstr>
      <vt:lpstr>CERESIT</vt:lpstr>
      <vt:lpstr>LITOKOL</vt:lpstr>
      <vt:lpstr>Инструмент</vt:lpstr>
      <vt:lpstr>Безнапорные трубы</vt:lpstr>
      <vt:lpstr>Водоотвод</vt:lpstr>
      <vt:lpstr>LITOKOL_K_80</vt:lpstr>
      <vt:lpstr>KNAUF!Область_печати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2012-08-08T20:42:39Z</cp:lastPrinted>
  <dcterms:created xsi:type="dcterms:W3CDTF">2006-09-16T00:00:00Z</dcterms:created>
  <dcterms:modified xsi:type="dcterms:W3CDTF">2014-01-25T14:19:18Z</dcterms:modified>
</cp:coreProperties>
</file>