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6380" windowHeight="7728" tabRatio="601" activeTab="0"/>
  </bookViews>
  <sheets>
    <sheet name="Лист3" sheetId="1" r:id="rId1"/>
  </sheets>
  <definedNames>
    <definedName name="_xlnm.Print_Area" localSheetId="0">'Лист3'!$B$1:$J$60</definedName>
  </definedNames>
  <calcPr fullCalcOnLoad="1" refMode="R1C1"/>
</workbook>
</file>

<file path=xl/sharedStrings.xml><?xml version="1.0" encoding="utf-8"?>
<sst xmlns="http://schemas.openxmlformats.org/spreadsheetml/2006/main" count="80" uniqueCount="63">
  <si>
    <t>ООО "МОСТ-ПОВОЛЖЬЕ"</t>
  </si>
  <si>
    <t>Нал/ безнал. расчет</t>
  </si>
  <si>
    <t xml:space="preserve">Наименование    </t>
  </si>
  <si>
    <t>Вес пог. м.</t>
  </si>
  <si>
    <t>метр</t>
  </si>
  <si>
    <t>шт.</t>
  </si>
  <si>
    <t>нал</t>
  </si>
  <si>
    <t xml:space="preserve">Труба проф.40х20х1,5 мм           </t>
  </si>
  <si>
    <t xml:space="preserve">    </t>
  </si>
  <si>
    <t xml:space="preserve">                                                              МЕТАЛЛОПРОКАТ</t>
  </si>
  <si>
    <t xml:space="preserve">                                ТРУБЫ</t>
  </si>
  <si>
    <t>Труба проф.20х20х1,5 мм</t>
  </si>
  <si>
    <t>Труба проф.40х40х1,5 мм</t>
  </si>
  <si>
    <t xml:space="preserve">Реализуем со склада в Ульяновске                                                                      </t>
  </si>
  <si>
    <t xml:space="preserve">Труба проф.30х30х1,5 мм           </t>
  </si>
  <si>
    <t>Отпуск металла со склада: с 8.30 до 16.00  Суббота, Воскресенье - выходные дни.</t>
  </si>
  <si>
    <t>Длина     L, м</t>
  </si>
  <si>
    <t>Длина      L, м</t>
  </si>
  <si>
    <t xml:space="preserve">Труба проф.25х25х1,5 мм           </t>
  </si>
  <si>
    <t>Труба проф.60х60х1,8 мм</t>
  </si>
  <si>
    <t>Труба проф.40х40х2,0 мм</t>
  </si>
  <si>
    <t>Труба проф.50х50х2.0 мм</t>
  </si>
  <si>
    <t xml:space="preserve">Уголок 40х40х4 мм                   </t>
  </si>
  <si>
    <t>Труба проф.80х40х1,8 мм</t>
  </si>
  <si>
    <t>Труба проф.50х25х1,5 мм</t>
  </si>
  <si>
    <t xml:space="preserve">Труба проф.40х20х2,0 мм           </t>
  </si>
  <si>
    <t xml:space="preserve">Уголок 50х50х5 мм                   </t>
  </si>
  <si>
    <t>Труба проф.60х30х1,8 мм</t>
  </si>
  <si>
    <t>Труба проф.60х40х2,0 мм</t>
  </si>
  <si>
    <t>Труба проф.60х60х2,0 мм</t>
  </si>
  <si>
    <t>Труба проф.80х80х2,5 мм</t>
  </si>
  <si>
    <t xml:space="preserve">Оказываем услуги резки и доставки! </t>
  </si>
  <si>
    <t>тонна</t>
  </si>
  <si>
    <r>
      <t>Труба</t>
    </r>
    <r>
      <rPr>
        <i/>
        <sz val="10"/>
        <rFont val="Times New Roman"/>
        <family val="1"/>
      </rPr>
      <t xml:space="preserve"> Ф</t>
    </r>
    <r>
      <rPr>
        <sz val="10"/>
        <rFont val="Times New Roman"/>
        <family val="1"/>
      </rPr>
      <t xml:space="preserve">-57х3,0 мм                  </t>
    </r>
  </si>
  <si>
    <r>
      <t xml:space="preserve">Труба </t>
    </r>
    <r>
      <rPr>
        <i/>
        <sz val="10"/>
        <rFont val="Times New Roman"/>
        <family val="1"/>
      </rPr>
      <t>Ф</t>
    </r>
    <r>
      <rPr>
        <sz val="10"/>
        <rFont val="Times New Roman"/>
        <family val="1"/>
      </rPr>
      <t xml:space="preserve">-76х3,0 мм                  </t>
    </r>
  </si>
  <si>
    <r>
      <t xml:space="preserve">Труба </t>
    </r>
    <r>
      <rPr>
        <i/>
        <sz val="10"/>
        <rFont val="Times New Roman"/>
        <family val="1"/>
      </rPr>
      <t>Ф</t>
    </r>
    <r>
      <rPr>
        <sz val="10"/>
        <rFont val="Times New Roman"/>
        <family val="1"/>
      </rPr>
      <t xml:space="preserve">-102х3,0 мм                  </t>
    </r>
  </si>
  <si>
    <r>
      <t xml:space="preserve">Труба </t>
    </r>
    <r>
      <rPr>
        <i/>
        <sz val="10"/>
        <rFont val="Times New Roman"/>
        <family val="1"/>
      </rPr>
      <t>Ф</t>
    </r>
    <r>
      <rPr>
        <sz val="10"/>
        <rFont val="Times New Roman"/>
        <family val="1"/>
      </rPr>
      <t xml:space="preserve">-159х4 мм                  </t>
    </r>
  </si>
  <si>
    <r>
      <t xml:space="preserve">Труба </t>
    </r>
    <r>
      <rPr>
        <i/>
        <sz val="10"/>
        <rFont val="Times New Roman"/>
        <family val="1"/>
      </rPr>
      <t>Ф</t>
    </r>
    <r>
      <rPr>
        <sz val="10"/>
        <rFont val="Times New Roman"/>
        <family val="1"/>
      </rPr>
      <t xml:space="preserve">-15х2,8 мм  </t>
    </r>
  </si>
  <si>
    <r>
      <t xml:space="preserve">Труба </t>
    </r>
    <r>
      <rPr>
        <i/>
        <sz val="10"/>
        <rFont val="Times New Roman"/>
        <family val="1"/>
      </rPr>
      <t>Ф</t>
    </r>
    <r>
      <rPr>
        <sz val="10"/>
        <rFont val="Times New Roman"/>
        <family val="1"/>
      </rPr>
      <t xml:space="preserve">-20х2,5 мм  </t>
    </r>
  </si>
  <si>
    <r>
      <t xml:space="preserve">Труба </t>
    </r>
    <r>
      <rPr>
        <i/>
        <sz val="10"/>
        <rFont val="Times New Roman"/>
        <family val="1"/>
      </rPr>
      <t>Ф</t>
    </r>
    <r>
      <rPr>
        <sz val="10"/>
        <rFont val="Times New Roman"/>
        <family val="1"/>
      </rPr>
      <t xml:space="preserve">-20х2,8 мм  </t>
    </r>
  </si>
  <si>
    <r>
      <t xml:space="preserve">Труба </t>
    </r>
    <r>
      <rPr>
        <i/>
        <sz val="10"/>
        <rFont val="Times New Roman"/>
        <family val="1"/>
      </rPr>
      <t>Ф</t>
    </r>
    <r>
      <rPr>
        <sz val="10"/>
        <rFont val="Times New Roman"/>
        <family val="1"/>
      </rPr>
      <t xml:space="preserve">-25х2,8 мм  </t>
    </r>
  </si>
  <si>
    <r>
      <t xml:space="preserve">Труба </t>
    </r>
    <r>
      <rPr>
        <i/>
        <sz val="10"/>
        <rFont val="Times New Roman"/>
        <family val="1"/>
      </rPr>
      <t>Ф</t>
    </r>
    <r>
      <rPr>
        <sz val="10"/>
        <rFont val="Times New Roman"/>
        <family val="1"/>
      </rPr>
      <t xml:space="preserve">-32х2,8 мм  </t>
    </r>
  </si>
  <si>
    <t>Труба стальная ВодоГазоПроводная ГОСТ 3262-75</t>
  </si>
  <si>
    <t>Труба ЭлектроСварная прямошовная ГОСТ 10704-91</t>
  </si>
  <si>
    <t>Труба Профильная</t>
  </si>
  <si>
    <t xml:space="preserve">Цена от 1 тн  </t>
  </si>
  <si>
    <t>Цена 0,3 до 1 тн</t>
  </si>
  <si>
    <t xml:space="preserve"> При закупке менее 0,3 тн.+ 500 руб. на тонну!</t>
  </si>
  <si>
    <t xml:space="preserve">Полоса 40х4 мм  Ст.3          </t>
  </si>
  <si>
    <t xml:space="preserve">Арматура Ф-10мм   А500С             </t>
  </si>
  <si>
    <t xml:space="preserve">Арматура Ф-12мм   А500С             </t>
  </si>
  <si>
    <t xml:space="preserve">Уголок 50х50х4 мм                   </t>
  </si>
  <si>
    <t xml:space="preserve">Уголок 63х63х5 мм                   </t>
  </si>
  <si>
    <t xml:space="preserve">Уголок 25х25х4 мм                   </t>
  </si>
  <si>
    <t xml:space="preserve">Арматура Ф-8 мм    А500С             </t>
  </si>
  <si>
    <t xml:space="preserve">Уголок 75х75х5 мм                   </t>
  </si>
  <si>
    <t>Труба проф.20х20х1,2 мм</t>
  </si>
  <si>
    <t xml:space="preserve">Труба проф.40х25х1,5 мм           </t>
  </si>
  <si>
    <t>Труба проф.15х15х1,5 мм</t>
  </si>
  <si>
    <t xml:space="preserve">Труба проф.40х20х1,2 мм           </t>
  </si>
  <si>
    <t>с 16.05.2018 г</t>
  </si>
  <si>
    <r>
      <t xml:space="preserve">Труба </t>
    </r>
    <r>
      <rPr>
        <i/>
        <sz val="10"/>
        <rFont val="Times New Roman"/>
        <family val="1"/>
      </rPr>
      <t>Ф</t>
    </r>
    <r>
      <rPr>
        <sz val="10"/>
        <rFont val="Times New Roman"/>
        <family val="1"/>
      </rPr>
      <t xml:space="preserve">-89х3,5 мм                  </t>
    </r>
  </si>
  <si>
    <t>Труба проф.100х100х3 мм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</si>
</sst>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_р_."/>
    <numFmt numFmtId="166" formatCode="0.000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"/>
    <numFmt numFmtId="173" formatCode="[$-FC19]d\ mmmm\ yyyy\ &quot;г.&quot;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i/>
      <sz val="10"/>
      <name val="Times New Roman"/>
      <family val="1"/>
    </font>
    <font>
      <i/>
      <sz val="10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i/>
      <sz val="21"/>
      <name val="Tahoma"/>
      <family val="2"/>
    </font>
    <font>
      <sz val="21"/>
      <name val="Tahoma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10"/>
      <color indexed="8"/>
      <name val="Times New Roman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NumberFormat="1" applyFont="1" applyAlignment="1">
      <alignment horizontal="left"/>
    </xf>
    <xf numFmtId="165" fontId="2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NumberFormat="1" applyFont="1" applyAlignment="1">
      <alignment horizontal="left"/>
    </xf>
    <xf numFmtId="0" fontId="22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64" fontId="20" fillId="0" borderId="0" xfId="0" applyNumberFormat="1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8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164" fontId="0" fillId="24" borderId="12" xfId="0" applyNumberFormat="1" applyFont="1" applyFill="1" applyBorder="1" applyAlignment="1">
      <alignment horizontal="center" vertical="center"/>
    </xf>
    <xf numFmtId="165" fontId="0" fillId="24" borderId="13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165" fontId="18" fillId="0" borderId="20" xfId="0" applyNumberFormat="1" applyFont="1" applyBorder="1" applyAlignment="1">
      <alignment horizontal="center" vertical="top" wrapText="1"/>
    </xf>
    <xf numFmtId="0" fontId="18" fillId="24" borderId="21" xfId="0" applyFont="1" applyFill="1" applyBorder="1" applyAlignment="1">
      <alignment horizontal="left" vertical="top" wrapText="1"/>
    </xf>
    <xf numFmtId="0" fontId="18" fillId="24" borderId="14" xfId="0" applyFont="1" applyFill="1" applyBorder="1" applyAlignment="1">
      <alignment horizontal="center" vertical="top" wrapText="1"/>
    </xf>
    <xf numFmtId="0" fontId="18" fillId="24" borderId="0" xfId="0" applyNumberFormat="1" applyFont="1" applyFill="1" applyBorder="1" applyAlignment="1">
      <alignment horizontal="center" vertical="top" wrapText="1"/>
    </xf>
    <xf numFmtId="0" fontId="18" fillId="25" borderId="22" xfId="0" applyFont="1" applyFill="1" applyBorder="1" applyAlignment="1">
      <alignment horizontal="center" vertical="top" wrapText="1"/>
    </xf>
    <xf numFmtId="2" fontId="18" fillId="24" borderId="23" xfId="0" applyNumberFormat="1" applyFont="1" applyFill="1" applyBorder="1" applyAlignment="1">
      <alignment horizontal="center" vertical="top" wrapText="1"/>
    </xf>
    <xf numFmtId="164" fontId="18" fillId="24" borderId="23" xfId="0" applyNumberFormat="1" applyFont="1" applyFill="1" applyBorder="1" applyAlignment="1">
      <alignment horizontal="center" vertical="top" wrapText="1"/>
    </xf>
    <xf numFmtId="164" fontId="18" fillId="24" borderId="21" xfId="0" applyNumberFormat="1" applyFont="1" applyFill="1" applyBorder="1" applyAlignment="1">
      <alignment horizontal="center" vertical="top" wrapText="1"/>
    </xf>
    <xf numFmtId="164" fontId="18" fillId="24" borderId="24" xfId="0" applyNumberFormat="1" applyFont="1" applyFill="1" applyBorder="1" applyAlignment="1">
      <alignment horizontal="center" vertical="center" wrapText="1"/>
    </xf>
    <xf numFmtId="2" fontId="18" fillId="25" borderId="23" xfId="0" applyNumberFormat="1" applyFont="1" applyFill="1" applyBorder="1" applyAlignment="1">
      <alignment horizontal="center" vertical="top" wrapText="1"/>
    </xf>
    <xf numFmtId="164" fontId="18" fillId="25" borderId="24" xfId="0" applyNumberFormat="1" applyFont="1" applyFill="1" applyBorder="1" applyAlignment="1">
      <alignment horizontal="center" vertical="center" wrapText="1"/>
    </xf>
    <xf numFmtId="0" fontId="18" fillId="25" borderId="21" xfId="0" applyFont="1" applyFill="1" applyBorder="1" applyAlignment="1">
      <alignment horizontal="left" vertical="top" wrapText="1"/>
    </xf>
    <xf numFmtId="0" fontId="18" fillId="25" borderId="14" xfId="0" applyFont="1" applyFill="1" applyBorder="1" applyAlignment="1">
      <alignment horizontal="center" vertical="top" wrapText="1"/>
    </xf>
    <xf numFmtId="0" fontId="18" fillId="25" borderId="0" xfId="0" applyNumberFormat="1" applyFont="1" applyFill="1" applyBorder="1" applyAlignment="1">
      <alignment horizontal="center" vertical="top" wrapText="1"/>
    </xf>
    <xf numFmtId="164" fontId="18" fillId="25" borderId="23" xfId="0" applyNumberFormat="1" applyFont="1" applyFill="1" applyBorder="1" applyAlignment="1">
      <alignment horizontal="center" vertical="top" wrapText="1"/>
    </xf>
    <xf numFmtId="0" fontId="18" fillId="24" borderId="22" xfId="0" applyFont="1" applyFill="1" applyBorder="1" applyAlignment="1">
      <alignment horizontal="center" vertical="top" wrapText="1"/>
    </xf>
    <xf numFmtId="166" fontId="18" fillId="24" borderId="0" xfId="0" applyNumberFormat="1" applyFont="1" applyFill="1" applyBorder="1" applyAlignment="1">
      <alignment horizontal="center" vertical="top" wrapText="1"/>
    </xf>
    <xf numFmtId="0" fontId="18" fillId="0" borderId="21" xfId="0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center" vertical="top" wrapText="1"/>
    </xf>
    <xf numFmtId="2" fontId="18" fillId="0" borderId="23" xfId="0" applyNumberFormat="1" applyFont="1" applyBorder="1" applyAlignment="1">
      <alignment horizontal="center" vertical="top" wrapText="1"/>
    </xf>
    <xf numFmtId="164" fontId="18" fillId="0" borderId="23" xfId="0" applyNumberFormat="1" applyFont="1" applyBorder="1" applyAlignment="1">
      <alignment horizontal="center" vertical="top" wrapText="1"/>
    </xf>
    <xf numFmtId="164" fontId="18" fillId="0" borderId="24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18" fillId="0" borderId="25" xfId="0" applyFont="1" applyBorder="1" applyAlignment="1">
      <alignment horizontal="center" vertical="top" wrapText="1"/>
    </xf>
    <xf numFmtId="0" fontId="18" fillId="24" borderId="26" xfId="0" applyFont="1" applyFill="1" applyBorder="1" applyAlignment="1">
      <alignment horizontal="center" vertical="top" wrapText="1"/>
    </xf>
    <xf numFmtId="2" fontId="18" fillId="24" borderId="26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7" fontId="0" fillId="0" borderId="0" xfId="0" applyNumberFormat="1" applyFont="1" applyAlignment="1">
      <alignment horizontal="left"/>
    </xf>
    <xf numFmtId="0" fontId="18" fillId="0" borderId="23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left"/>
    </xf>
    <xf numFmtId="0" fontId="18" fillId="24" borderId="23" xfId="0" applyFont="1" applyFill="1" applyBorder="1" applyAlignment="1">
      <alignment horizontal="left"/>
    </xf>
    <xf numFmtId="167" fontId="0" fillId="24" borderId="0" xfId="0" applyNumberFormat="1" applyFont="1" applyFill="1" applyAlignment="1">
      <alignment horizontal="left"/>
    </xf>
    <xf numFmtId="0" fontId="0" fillId="24" borderId="0" xfId="0" applyFont="1" applyFill="1" applyAlignment="1">
      <alignment horizontal="left"/>
    </xf>
    <xf numFmtId="0" fontId="18" fillId="25" borderId="23" xfId="0" applyFont="1" applyFill="1" applyBorder="1" applyAlignment="1">
      <alignment horizontal="left"/>
    </xf>
    <xf numFmtId="167" fontId="0" fillId="25" borderId="0" xfId="0" applyNumberFormat="1" applyFont="1" applyFill="1" applyAlignment="1">
      <alignment horizontal="left"/>
    </xf>
    <xf numFmtId="0" fontId="0" fillId="25" borderId="0" xfId="0" applyFont="1" applyFill="1" applyAlignment="1">
      <alignment horizontal="left"/>
    </xf>
    <xf numFmtId="0" fontId="18" fillId="26" borderId="23" xfId="0" applyFont="1" applyFill="1" applyBorder="1" applyAlignment="1">
      <alignment horizontal="left"/>
    </xf>
    <xf numFmtId="0" fontId="0" fillId="26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8" fillId="0" borderId="17" xfId="0" applyFont="1" applyBorder="1" applyAlignment="1">
      <alignment vertical="top" wrapText="1"/>
    </xf>
    <xf numFmtId="167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26" fillId="24" borderId="12" xfId="0" applyNumberFormat="1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NumberFormat="1" applyFont="1" applyAlignment="1">
      <alignment/>
    </xf>
    <xf numFmtId="0" fontId="31" fillId="0" borderId="0" xfId="0" applyFont="1" applyAlignment="1">
      <alignment/>
    </xf>
    <xf numFmtId="165" fontId="18" fillId="24" borderId="0" xfId="0" applyNumberFormat="1" applyFont="1" applyFill="1" applyBorder="1" applyAlignment="1">
      <alignment vertical="top" wrapText="1"/>
    </xf>
    <xf numFmtId="164" fontId="18" fillId="24" borderId="0" xfId="0" applyNumberFormat="1" applyFont="1" applyFill="1" applyBorder="1" applyAlignment="1">
      <alignment horizontal="center" vertical="center" wrapText="1"/>
    </xf>
    <xf numFmtId="165" fontId="0" fillId="24" borderId="0" xfId="0" applyNumberFormat="1" applyFont="1" applyFill="1" applyAlignment="1">
      <alignment horizontal="left"/>
    </xf>
    <xf numFmtId="0" fontId="18" fillId="27" borderId="23" xfId="0" applyFont="1" applyFill="1" applyBorder="1" applyAlignment="1">
      <alignment horizontal="left"/>
    </xf>
    <xf numFmtId="0" fontId="18" fillId="27" borderId="21" xfId="0" applyFont="1" applyFill="1" applyBorder="1" applyAlignment="1">
      <alignment horizontal="left" vertical="top" wrapText="1"/>
    </xf>
    <xf numFmtId="0" fontId="18" fillId="27" borderId="14" xfId="0" applyFont="1" applyFill="1" applyBorder="1" applyAlignment="1">
      <alignment horizontal="center" vertical="top" wrapText="1"/>
    </xf>
    <xf numFmtId="0" fontId="18" fillId="27" borderId="0" xfId="0" applyNumberFormat="1" applyFont="1" applyFill="1" applyBorder="1" applyAlignment="1">
      <alignment horizontal="center" vertical="top" wrapText="1"/>
    </xf>
    <xf numFmtId="0" fontId="18" fillId="28" borderId="22" xfId="0" applyFont="1" applyFill="1" applyBorder="1" applyAlignment="1">
      <alignment horizontal="center" vertical="top" wrapText="1"/>
    </xf>
    <xf numFmtId="2" fontId="18" fillId="27" borderId="23" xfId="0" applyNumberFormat="1" applyFont="1" applyFill="1" applyBorder="1" applyAlignment="1">
      <alignment horizontal="center" vertical="top" wrapText="1"/>
    </xf>
    <xf numFmtId="164" fontId="18" fillId="27" borderId="23" xfId="0" applyNumberFormat="1" applyFont="1" applyFill="1" applyBorder="1" applyAlignment="1">
      <alignment horizontal="center" vertical="top" wrapText="1"/>
    </xf>
    <xf numFmtId="164" fontId="18" fillId="27" borderId="21" xfId="0" applyNumberFormat="1" applyFont="1" applyFill="1" applyBorder="1" applyAlignment="1">
      <alignment horizontal="center" vertical="top" wrapText="1"/>
    </xf>
    <xf numFmtId="164" fontId="18" fillId="27" borderId="24" xfId="0" applyNumberFormat="1" applyFont="1" applyFill="1" applyBorder="1" applyAlignment="1">
      <alignment horizontal="center" vertical="center" wrapText="1"/>
    </xf>
    <xf numFmtId="167" fontId="0" fillId="27" borderId="0" xfId="0" applyNumberFormat="1" applyFont="1" applyFill="1" applyAlignment="1">
      <alignment horizontal="left"/>
    </xf>
    <xf numFmtId="0" fontId="0" fillId="27" borderId="0" xfId="0" applyFont="1" applyFill="1" applyAlignment="1">
      <alignment horizontal="left"/>
    </xf>
    <xf numFmtId="0" fontId="18" fillId="27" borderId="22" xfId="0" applyFont="1" applyFill="1" applyBorder="1" applyAlignment="1">
      <alignment horizontal="center" vertical="top" wrapText="1"/>
    </xf>
    <xf numFmtId="0" fontId="18" fillId="29" borderId="23" xfId="0" applyFont="1" applyFill="1" applyBorder="1" applyAlignment="1">
      <alignment horizontal="left"/>
    </xf>
    <xf numFmtId="0" fontId="18" fillId="29" borderId="21" xfId="0" applyFont="1" applyFill="1" applyBorder="1" applyAlignment="1">
      <alignment horizontal="left" vertical="top" wrapText="1"/>
    </xf>
    <xf numFmtId="0" fontId="18" fillId="29" borderId="14" xfId="0" applyFont="1" applyFill="1" applyBorder="1" applyAlignment="1">
      <alignment horizontal="center" vertical="top" wrapText="1"/>
    </xf>
    <xf numFmtId="0" fontId="18" fillId="29" borderId="0" xfId="0" applyNumberFormat="1" applyFont="1" applyFill="1" applyBorder="1" applyAlignment="1">
      <alignment horizontal="center" vertical="top" wrapText="1"/>
    </xf>
    <xf numFmtId="2" fontId="18" fillId="29" borderId="23" xfId="0" applyNumberFormat="1" applyFont="1" applyFill="1" applyBorder="1" applyAlignment="1">
      <alignment horizontal="center" vertical="top" wrapText="1"/>
    </xf>
    <xf numFmtId="164" fontId="18" fillId="29" borderId="23" xfId="0" applyNumberFormat="1" applyFont="1" applyFill="1" applyBorder="1" applyAlignment="1">
      <alignment horizontal="center" vertical="top" wrapText="1"/>
    </xf>
    <xf numFmtId="164" fontId="18" fillId="29" borderId="24" xfId="0" applyNumberFormat="1" applyFont="1" applyFill="1" applyBorder="1" applyAlignment="1">
      <alignment horizontal="center" vertical="center" wrapText="1"/>
    </xf>
    <xf numFmtId="0" fontId="0" fillId="29" borderId="0" xfId="0" applyFont="1" applyFill="1" applyAlignment="1">
      <alignment horizontal="left"/>
    </xf>
    <xf numFmtId="0" fontId="32" fillId="0" borderId="0" xfId="0" applyFont="1" applyBorder="1" applyAlignment="1">
      <alignment horizontal="left"/>
    </xf>
    <xf numFmtId="0" fontId="18" fillId="26" borderId="21" xfId="0" applyFont="1" applyFill="1" applyBorder="1" applyAlignment="1">
      <alignment horizontal="left" vertical="top" wrapText="1"/>
    </xf>
    <xf numFmtId="0" fontId="18" fillId="26" borderId="14" xfId="0" applyFont="1" applyFill="1" applyBorder="1" applyAlignment="1">
      <alignment horizontal="center" vertical="top" wrapText="1"/>
    </xf>
    <xf numFmtId="0" fontId="18" fillId="26" borderId="0" xfId="0" applyNumberFormat="1" applyFont="1" applyFill="1" applyBorder="1" applyAlignment="1">
      <alignment horizontal="center" vertical="top" wrapText="1"/>
    </xf>
    <xf numFmtId="0" fontId="18" fillId="26" borderId="22" xfId="0" applyFont="1" applyFill="1" applyBorder="1" applyAlignment="1">
      <alignment horizontal="center" vertical="top" wrapText="1"/>
    </xf>
    <xf numFmtId="2" fontId="18" fillId="26" borderId="23" xfId="0" applyNumberFormat="1" applyFont="1" applyFill="1" applyBorder="1" applyAlignment="1">
      <alignment horizontal="center" vertical="top" wrapText="1"/>
    </xf>
    <xf numFmtId="164" fontId="18" fillId="26" borderId="23" xfId="0" applyNumberFormat="1" applyFont="1" applyFill="1" applyBorder="1" applyAlignment="1">
      <alignment horizontal="center" vertical="top" wrapText="1"/>
    </xf>
    <xf numFmtId="164" fontId="18" fillId="26" borderId="24" xfId="0" applyNumberFormat="1" applyFont="1" applyFill="1" applyBorder="1" applyAlignment="1">
      <alignment horizontal="center" vertical="center" wrapText="1"/>
    </xf>
    <xf numFmtId="166" fontId="18" fillId="25" borderId="0" xfId="0" applyNumberFormat="1" applyFont="1" applyFill="1" applyBorder="1" applyAlignment="1">
      <alignment horizontal="center" vertical="top" wrapText="1"/>
    </xf>
    <xf numFmtId="165" fontId="0" fillId="0" borderId="27" xfId="0" applyNumberFormat="1" applyFont="1" applyBorder="1" applyAlignment="1">
      <alignment horizontal="left"/>
    </xf>
    <xf numFmtId="0" fontId="25" fillId="0" borderId="0" xfId="0" applyFont="1" applyAlignment="1" applyProtection="1">
      <alignment horizontal="left"/>
      <protection locked="0"/>
    </xf>
    <xf numFmtId="165" fontId="18" fillId="0" borderId="28" xfId="0" applyNumberFormat="1" applyFont="1" applyBorder="1" applyAlignment="1">
      <alignment horizontal="center" vertical="top" wrapText="1"/>
    </xf>
    <xf numFmtId="164" fontId="18" fillId="24" borderId="27" xfId="0" applyNumberFormat="1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top" wrapText="1"/>
    </xf>
    <xf numFmtId="0" fontId="18" fillId="24" borderId="21" xfId="0" applyFont="1" applyFill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164" fontId="18" fillId="24" borderId="27" xfId="0" applyNumberFormat="1" applyFont="1" applyFill="1" applyBorder="1" applyAlignment="1">
      <alignment horizontal="center" vertical="top" wrapText="1"/>
    </xf>
    <xf numFmtId="0" fontId="18" fillId="24" borderId="30" xfId="0" applyFont="1" applyFill="1" applyBorder="1" applyAlignment="1">
      <alignment horizontal="center" vertical="top" wrapText="1"/>
    </xf>
    <xf numFmtId="164" fontId="18" fillId="24" borderId="30" xfId="0" applyNumberFormat="1" applyFont="1" applyFill="1" applyBorder="1" applyAlignment="1">
      <alignment horizontal="center" vertical="top" wrapText="1"/>
    </xf>
    <xf numFmtId="0" fontId="18" fillId="24" borderId="30" xfId="0" applyFont="1" applyFill="1" applyBorder="1" applyAlignment="1">
      <alignment horizontal="left" vertical="top" wrapText="1"/>
    </xf>
    <xf numFmtId="0" fontId="18" fillId="24" borderId="31" xfId="0" applyFont="1" applyFill="1" applyBorder="1" applyAlignment="1">
      <alignment horizontal="center" vertical="top" wrapText="1"/>
    </xf>
    <xf numFmtId="0" fontId="18" fillId="24" borderId="32" xfId="0" applyNumberFormat="1" applyFont="1" applyFill="1" applyBorder="1" applyAlignment="1">
      <alignment horizontal="center" vertical="top" wrapText="1"/>
    </xf>
    <xf numFmtId="2" fontId="18" fillId="24" borderId="31" xfId="0" applyNumberFormat="1" applyFont="1" applyFill="1" applyBorder="1" applyAlignment="1">
      <alignment horizontal="center" vertical="top" wrapText="1"/>
    </xf>
    <xf numFmtId="164" fontId="18" fillId="24" borderId="33" xfId="0" applyNumberFormat="1" applyFont="1" applyFill="1" applyBorder="1" applyAlignment="1">
      <alignment horizontal="center" vertical="top" wrapText="1"/>
    </xf>
    <xf numFmtId="164" fontId="18" fillId="24" borderId="33" xfId="0" applyNumberFormat="1" applyFont="1" applyFill="1" applyBorder="1" applyAlignment="1">
      <alignment horizontal="center" vertical="center" wrapText="1"/>
    </xf>
    <xf numFmtId="0" fontId="18" fillId="28" borderId="23" xfId="0" applyFont="1" applyFill="1" applyBorder="1" applyAlignment="1">
      <alignment horizontal="left"/>
    </xf>
    <xf numFmtId="0" fontId="18" fillId="28" borderId="21" xfId="0" applyFont="1" applyFill="1" applyBorder="1" applyAlignment="1">
      <alignment horizontal="left" vertical="top" wrapText="1"/>
    </xf>
    <xf numFmtId="0" fontId="18" fillId="28" borderId="14" xfId="0" applyFont="1" applyFill="1" applyBorder="1" applyAlignment="1">
      <alignment horizontal="center" vertical="top" wrapText="1"/>
    </xf>
    <xf numFmtId="0" fontId="18" fillId="28" borderId="0" xfId="0" applyNumberFormat="1" applyFont="1" applyFill="1" applyBorder="1" applyAlignment="1">
      <alignment horizontal="center" vertical="top" wrapText="1"/>
    </xf>
    <xf numFmtId="2" fontId="18" fillId="28" borderId="23" xfId="0" applyNumberFormat="1" applyFont="1" applyFill="1" applyBorder="1" applyAlignment="1">
      <alignment horizontal="center" vertical="top" wrapText="1"/>
    </xf>
    <xf numFmtId="164" fontId="18" fillId="28" borderId="23" xfId="0" applyNumberFormat="1" applyFont="1" applyFill="1" applyBorder="1" applyAlignment="1">
      <alignment horizontal="center" vertical="top" wrapText="1"/>
    </xf>
    <xf numFmtId="164" fontId="18" fillId="28" borderId="24" xfId="0" applyNumberFormat="1" applyFont="1" applyFill="1" applyBorder="1" applyAlignment="1">
      <alignment horizontal="center" vertical="center" wrapText="1"/>
    </xf>
    <xf numFmtId="167" fontId="0" fillId="28" borderId="0" xfId="0" applyNumberFormat="1" applyFont="1" applyFill="1" applyAlignment="1">
      <alignment horizontal="left"/>
    </xf>
    <xf numFmtId="0" fontId="0" fillId="28" borderId="0" xfId="0" applyFont="1" applyFill="1" applyAlignment="1">
      <alignment horizontal="left"/>
    </xf>
    <xf numFmtId="0" fontId="33" fillId="0" borderId="0" xfId="0" applyFont="1" applyAlignment="1">
      <alignment horizontal="left"/>
    </xf>
    <xf numFmtId="0" fontId="27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18" fillId="0" borderId="34" xfId="0" applyFont="1" applyBorder="1" applyAlignment="1">
      <alignment horizontal="center" vertical="top" wrapText="1"/>
    </xf>
    <xf numFmtId="0" fontId="18" fillId="0" borderId="35" xfId="0" applyFont="1" applyBorder="1" applyAlignment="1">
      <alignment horizontal="center" vertical="top" wrapText="1"/>
    </xf>
    <xf numFmtId="0" fontId="18" fillId="0" borderId="36" xfId="0" applyFont="1" applyBorder="1" applyAlignment="1">
      <alignment horizontal="center" vertical="top" wrapText="1"/>
    </xf>
    <xf numFmtId="0" fontId="18" fillId="0" borderId="37" xfId="0" applyFont="1" applyBorder="1" applyAlignment="1">
      <alignment horizontal="center" vertical="top" wrapText="1"/>
    </xf>
    <xf numFmtId="0" fontId="18" fillId="0" borderId="38" xfId="0" applyNumberFormat="1" applyFont="1" applyBorder="1" applyAlignment="1">
      <alignment horizontal="center" vertical="top" wrapText="1"/>
    </xf>
    <xf numFmtId="0" fontId="18" fillId="0" borderId="39" xfId="0" applyNumberFormat="1" applyFont="1" applyBorder="1" applyAlignment="1">
      <alignment horizontal="center" vertical="top" wrapText="1"/>
    </xf>
    <xf numFmtId="0" fontId="27" fillId="0" borderId="11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18" fillId="0" borderId="40" xfId="0" applyFont="1" applyBorder="1" applyAlignment="1">
      <alignment horizontal="center" vertical="top" wrapText="1"/>
    </xf>
    <xf numFmtId="0" fontId="18" fillId="0" borderId="41" xfId="0" applyFont="1" applyBorder="1" applyAlignment="1">
      <alignment horizontal="center" vertical="top" wrapText="1"/>
    </xf>
    <xf numFmtId="0" fontId="18" fillId="0" borderId="42" xfId="0" applyFont="1" applyBorder="1" applyAlignment="1">
      <alignment horizontal="center" vertical="top" wrapText="1"/>
    </xf>
    <xf numFmtId="165" fontId="18" fillId="0" borderId="40" xfId="0" applyNumberFormat="1" applyFont="1" applyBorder="1" applyAlignment="1">
      <alignment horizontal="center" vertical="top" wrapText="1"/>
    </xf>
    <xf numFmtId="165" fontId="18" fillId="0" borderId="41" xfId="0" applyNumberFormat="1" applyFont="1" applyBorder="1" applyAlignment="1">
      <alignment horizontal="center" vertical="top" wrapText="1"/>
    </xf>
    <xf numFmtId="165" fontId="18" fillId="0" borderId="42" xfId="0" applyNumberFormat="1" applyFont="1" applyBorder="1" applyAlignment="1">
      <alignment horizontal="center" vertical="top" wrapText="1"/>
    </xf>
    <xf numFmtId="0" fontId="18" fillId="0" borderId="43" xfId="0" applyFont="1" applyBorder="1" applyAlignment="1">
      <alignment horizontal="center" vertical="top" wrapText="1"/>
    </xf>
    <xf numFmtId="0" fontId="18" fillId="0" borderId="44" xfId="0" applyFont="1" applyBorder="1" applyAlignment="1">
      <alignment horizontal="center" vertical="top" wrapText="1"/>
    </xf>
    <xf numFmtId="0" fontId="24" fillId="0" borderId="45" xfId="0" applyFont="1" applyBorder="1" applyAlignment="1">
      <alignment horizontal="left" vertical="top" wrapText="1"/>
    </xf>
    <xf numFmtId="0" fontId="24" fillId="0" borderId="46" xfId="0" applyFont="1" applyBorder="1" applyAlignment="1">
      <alignment horizontal="left" vertical="top" wrapText="1"/>
    </xf>
    <xf numFmtId="0" fontId="24" fillId="0" borderId="47" xfId="0" applyFont="1" applyBorder="1" applyAlignment="1">
      <alignment horizontal="left" vertical="top" wrapText="1"/>
    </xf>
    <xf numFmtId="0" fontId="24" fillId="30" borderId="48" xfId="0" applyFont="1" applyFill="1" applyBorder="1" applyAlignment="1">
      <alignment horizontal="left" vertical="top" wrapText="1"/>
    </xf>
    <xf numFmtId="0" fontId="24" fillId="30" borderId="49" xfId="0" applyFont="1" applyFill="1" applyBorder="1" applyAlignment="1">
      <alignment horizontal="left" vertical="top" wrapText="1"/>
    </xf>
    <xf numFmtId="0" fontId="24" fillId="30" borderId="50" xfId="0" applyFont="1" applyFill="1" applyBorder="1" applyAlignment="1">
      <alignment horizontal="left" vertical="top" wrapText="1"/>
    </xf>
    <xf numFmtId="0" fontId="18" fillId="0" borderId="51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52" xfId="0" applyNumberFormat="1" applyFont="1" applyBorder="1" applyAlignment="1">
      <alignment horizontal="center" vertical="top" wrapText="1"/>
    </xf>
    <xf numFmtId="0" fontId="18" fillId="0" borderId="23" xfId="0" applyNumberFormat="1" applyFont="1" applyBorder="1" applyAlignment="1">
      <alignment horizontal="center" vertical="top" wrapText="1"/>
    </xf>
    <xf numFmtId="0" fontId="18" fillId="0" borderId="53" xfId="0" applyFont="1" applyBorder="1" applyAlignment="1">
      <alignment horizontal="center" vertical="top" wrapText="1"/>
    </xf>
    <xf numFmtId="0" fontId="18" fillId="0" borderId="54" xfId="0" applyFont="1" applyBorder="1" applyAlignment="1">
      <alignment horizontal="center" vertical="top" wrapText="1"/>
    </xf>
    <xf numFmtId="165" fontId="18" fillId="0" borderId="55" xfId="0" applyNumberFormat="1" applyFont="1" applyBorder="1" applyAlignment="1">
      <alignment horizontal="center" vertical="top" wrapText="1"/>
    </xf>
    <xf numFmtId="165" fontId="18" fillId="0" borderId="53" xfId="0" applyNumberFormat="1" applyFont="1" applyBorder="1" applyAlignment="1">
      <alignment horizontal="center" vertical="top" wrapText="1"/>
    </xf>
    <xf numFmtId="165" fontId="18" fillId="0" borderId="56" xfId="0" applyNumberFormat="1" applyFont="1" applyBorder="1" applyAlignment="1">
      <alignment horizontal="center" vertical="top" wrapText="1"/>
    </xf>
    <xf numFmtId="166" fontId="18" fillId="27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0</xdr:row>
      <xdr:rowOff>76200</xdr:rowOff>
    </xdr:from>
    <xdr:to>
      <xdr:col>10</xdr:col>
      <xdr:colOff>0</xdr:colOff>
      <xdr:row>4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000500" y="76200"/>
          <a:ext cx="25717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432026, г. Ульяновск, Московское шоссе, 17 
</a:t>
          </a:r>
          <a:r>
            <a:rPr lang="en-US" cap="none" sz="1000" b="0" i="0" u="none" baseline="0">
              <a:solidFill>
                <a:srgbClr val="000000"/>
              </a:solidFill>
            </a:rPr>
            <a:t>тел.: +7 (8422) 64-80-29, 73-49-07
</a:t>
          </a:r>
          <a:r>
            <a:rPr lang="en-US" cap="none" sz="1000" b="0" i="0" u="none" baseline="0">
              <a:solidFill>
                <a:srgbClr val="000000"/>
              </a:solidFill>
            </a:rPr>
            <a:t>e-mail: most-volga@mail.ru 
</a:t>
          </a:r>
          <a:r>
            <a:rPr lang="en-US" cap="none" sz="1000" b="0" i="0" u="none" baseline="0">
              <a:solidFill>
                <a:srgbClr val="000000"/>
              </a:solidFill>
            </a:rPr>
            <a:t>www.truba73.ru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1"/>
  <sheetViews>
    <sheetView tabSelected="1" zoomScalePageLayoutView="0" workbookViewId="0" topLeftCell="B1">
      <selection activeCell="E56" sqref="E56"/>
    </sheetView>
  </sheetViews>
  <sheetFormatPr defaultColWidth="9.140625" defaultRowHeight="12.75"/>
  <cols>
    <col min="1" max="1" width="0.2890625" style="1" hidden="1" customWidth="1"/>
    <col min="2" max="2" width="27.7109375" style="2" customWidth="1"/>
    <col min="3" max="3" width="8.8515625" style="2" customWidth="1"/>
    <col min="4" max="4" width="8.8515625" style="3" customWidth="1"/>
    <col min="5" max="7" width="8.8515625" style="2" customWidth="1"/>
    <col min="8" max="8" width="8.8515625" style="4" customWidth="1"/>
    <col min="9" max="9" width="8.8515625" style="2" customWidth="1"/>
    <col min="10" max="10" width="8.8515625" style="5" customWidth="1"/>
    <col min="11" max="16384" width="9.140625" style="2" customWidth="1"/>
  </cols>
  <sheetData>
    <row r="1" spans="2:9" ht="36.75" customHeight="1">
      <c r="B1" s="78" t="s">
        <v>0</v>
      </c>
      <c r="C1" s="78"/>
      <c r="D1" s="79"/>
      <c r="E1" s="80"/>
      <c r="F1" s="80"/>
      <c r="G1"/>
      <c r="H1" s="6"/>
      <c r="I1"/>
    </row>
    <row r="2" spans="2:9" ht="0" customHeight="1" hidden="1">
      <c r="B2" s="81"/>
      <c r="C2" s="81"/>
      <c r="D2" s="82"/>
      <c r="E2" s="81"/>
      <c r="F2" s="81"/>
      <c r="G2" s="83"/>
      <c r="H2" s="6"/>
      <c r="I2"/>
    </row>
    <row r="3" ht="12.75" customHeight="1" hidden="1"/>
    <row r="4" ht="23.25" customHeight="1">
      <c r="B4" s="141" t="s">
        <v>47</v>
      </c>
    </row>
    <row r="5" spans="2:9" ht="33" customHeight="1" thickBot="1">
      <c r="B5" s="11" t="s">
        <v>13</v>
      </c>
      <c r="C5" s="12"/>
      <c r="D5" s="13"/>
      <c r="E5" s="107"/>
      <c r="F5" s="14"/>
      <c r="G5" s="10"/>
      <c r="I5" s="12" t="s">
        <v>60</v>
      </c>
    </row>
    <row r="6" ht="12.75" customHeight="1" hidden="1">
      <c r="B6" s="56"/>
    </row>
    <row r="7" ht="12.75" customHeight="1" hidden="1">
      <c r="B7" s="56"/>
    </row>
    <row r="8" spans="1:11" s="59" customFormat="1" ht="15" customHeight="1" thickBot="1">
      <c r="A8" s="57"/>
      <c r="B8" s="18"/>
      <c r="C8" s="19"/>
      <c r="D8" s="76" t="s">
        <v>10</v>
      </c>
      <c r="E8" s="77"/>
      <c r="F8" s="77"/>
      <c r="G8" s="77"/>
      <c r="H8" s="20"/>
      <c r="I8" s="19"/>
      <c r="J8" s="21"/>
      <c r="K8" s="58"/>
    </row>
    <row r="9" spans="1:11" ht="16.5" customHeight="1">
      <c r="A9" s="25" t="s">
        <v>1</v>
      </c>
      <c r="B9" s="159" t="s">
        <v>2</v>
      </c>
      <c r="C9" s="167" t="s">
        <v>16</v>
      </c>
      <c r="D9" s="169" t="s">
        <v>3</v>
      </c>
      <c r="E9" s="171" t="s">
        <v>45</v>
      </c>
      <c r="F9" s="171"/>
      <c r="G9" s="172"/>
      <c r="H9" s="173" t="s">
        <v>46</v>
      </c>
      <c r="I9" s="174"/>
      <c r="J9" s="175"/>
      <c r="K9" s="60"/>
    </row>
    <row r="10" spans="1:11" ht="15" customHeight="1">
      <c r="A10" s="61"/>
      <c r="B10" s="160"/>
      <c r="C10" s="168"/>
      <c r="D10" s="170"/>
      <c r="E10" s="23" t="s">
        <v>32</v>
      </c>
      <c r="F10" s="24" t="s">
        <v>4</v>
      </c>
      <c r="G10" s="25" t="s">
        <v>5</v>
      </c>
      <c r="H10" s="26" t="s">
        <v>32</v>
      </c>
      <c r="I10" s="27" t="s">
        <v>4</v>
      </c>
      <c r="J10" s="28" t="s">
        <v>5</v>
      </c>
      <c r="K10" s="60"/>
    </row>
    <row r="11" spans="1:11" ht="13.5" customHeight="1">
      <c r="A11" s="62"/>
      <c r="B11" s="164" t="s">
        <v>42</v>
      </c>
      <c r="C11" s="165"/>
      <c r="D11" s="165"/>
      <c r="E11" s="165"/>
      <c r="F11" s="165"/>
      <c r="G11" s="165"/>
      <c r="H11" s="165"/>
      <c r="I11" s="165"/>
      <c r="J11" s="166"/>
      <c r="K11" s="60"/>
    </row>
    <row r="12" spans="1:11" s="65" customFormat="1" ht="12.75">
      <c r="A12" s="63"/>
      <c r="B12" s="29" t="s">
        <v>37</v>
      </c>
      <c r="C12" s="30">
        <v>9</v>
      </c>
      <c r="D12" s="31">
        <v>1.28</v>
      </c>
      <c r="E12" s="32">
        <v>49800</v>
      </c>
      <c r="F12" s="33">
        <f>D12*E12/1000</f>
        <v>63.744</v>
      </c>
      <c r="G12" s="34">
        <f>E12*D12*C12/1000</f>
        <v>573.696</v>
      </c>
      <c r="H12" s="35">
        <f>(E12+500)</f>
        <v>50300</v>
      </c>
      <c r="I12" s="33">
        <f>(H12*D12)/1000</f>
        <v>64.384</v>
      </c>
      <c r="J12" s="36">
        <f>(I12*C12)</f>
        <v>579.456</v>
      </c>
      <c r="K12" s="64"/>
    </row>
    <row r="13" spans="1:11" s="65" customFormat="1" ht="12.75">
      <c r="A13" s="63"/>
      <c r="B13" s="29" t="s">
        <v>38</v>
      </c>
      <c r="C13" s="30">
        <v>9</v>
      </c>
      <c r="D13" s="31">
        <v>1.5</v>
      </c>
      <c r="E13" s="32">
        <v>50200</v>
      </c>
      <c r="F13" s="33">
        <f>D13*E13/1000</f>
        <v>75.3</v>
      </c>
      <c r="G13" s="34">
        <f>E13*D13*C13/1000</f>
        <v>677.7</v>
      </c>
      <c r="H13" s="35">
        <f>(E13+500)</f>
        <v>50700</v>
      </c>
      <c r="I13" s="33">
        <f>(H13*D13)/1000</f>
        <v>76.05</v>
      </c>
      <c r="J13" s="36">
        <f>(I13*C13)</f>
        <v>684.4499999999999</v>
      </c>
      <c r="K13" s="64"/>
    </row>
    <row r="14" spans="1:11" s="97" customFormat="1" ht="12.75">
      <c r="A14" s="87"/>
      <c r="B14" s="88" t="s">
        <v>39</v>
      </c>
      <c r="C14" s="89">
        <v>6</v>
      </c>
      <c r="D14" s="90">
        <v>1.66</v>
      </c>
      <c r="E14" s="91">
        <v>49200</v>
      </c>
      <c r="F14" s="92">
        <f>D14*E14/1000</f>
        <v>81.672</v>
      </c>
      <c r="G14" s="93">
        <f>E14*D14*C14/1000</f>
        <v>490.032</v>
      </c>
      <c r="H14" s="94">
        <f>(E14+500)</f>
        <v>49700</v>
      </c>
      <c r="I14" s="92">
        <f>(H14*D14)/1000</f>
        <v>82.502</v>
      </c>
      <c r="J14" s="95">
        <f>(I14*C14)</f>
        <v>495.01199999999994</v>
      </c>
      <c r="K14" s="96"/>
    </row>
    <row r="15" spans="1:11" s="65" customFormat="1" ht="12.75">
      <c r="A15" s="63"/>
      <c r="B15" s="29" t="s">
        <v>40</v>
      </c>
      <c r="C15" s="30">
        <v>6</v>
      </c>
      <c r="D15" s="31">
        <v>2.12</v>
      </c>
      <c r="E15" s="32">
        <v>47300</v>
      </c>
      <c r="F15" s="33">
        <f>D15*E15/1000</f>
        <v>100.276</v>
      </c>
      <c r="G15" s="34">
        <f>E15*D15*C15/1000</f>
        <v>601.656</v>
      </c>
      <c r="H15" s="35">
        <f>(E15+500)</f>
        <v>47800</v>
      </c>
      <c r="I15" s="33">
        <f>(H15*D15)/1000</f>
        <v>101.336</v>
      </c>
      <c r="J15" s="36">
        <f>(I15*C15)</f>
        <v>608.016</v>
      </c>
      <c r="K15" s="64"/>
    </row>
    <row r="16" spans="1:11" s="65" customFormat="1" ht="12.75">
      <c r="A16" s="63"/>
      <c r="B16" s="29" t="s">
        <v>41</v>
      </c>
      <c r="C16" s="30">
        <v>6</v>
      </c>
      <c r="D16" s="31">
        <v>2.73</v>
      </c>
      <c r="E16" s="32">
        <v>47000</v>
      </c>
      <c r="F16" s="33">
        <f>D16*E16/1000</f>
        <v>128.31</v>
      </c>
      <c r="G16" s="34">
        <f>E16*D16*C16/1000</f>
        <v>769.86</v>
      </c>
      <c r="H16" s="35">
        <f>(E16+500)</f>
        <v>47500</v>
      </c>
      <c r="I16" s="33">
        <f>(H16*D16)/1000</f>
        <v>129.675</v>
      </c>
      <c r="J16" s="36">
        <f>(I16*C16)</f>
        <v>778.0500000000001</v>
      </c>
      <c r="K16" s="64"/>
    </row>
    <row r="17" spans="1:28" ht="13.5" customHeight="1">
      <c r="A17" s="62"/>
      <c r="B17" s="161" t="s">
        <v>43</v>
      </c>
      <c r="C17" s="162"/>
      <c r="D17" s="162"/>
      <c r="E17" s="162"/>
      <c r="F17" s="162"/>
      <c r="G17" s="162"/>
      <c r="H17" s="162"/>
      <c r="I17" s="162"/>
      <c r="J17" s="163"/>
      <c r="K17" s="64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</row>
    <row r="18" spans="1:23" s="70" customFormat="1" ht="12.75">
      <c r="A18" s="69"/>
      <c r="B18" s="29" t="s">
        <v>33</v>
      </c>
      <c r="C18" s="30">
        <v>6</v>
      </c>
      <c r="D18" s="31">
        <v>4</v>
      </c>
      <c r="E18" s="43">
        <v>45200</v>
      </c>
      <c r="F18" s="33">
        <f>D18*E18/1000</f>
        <v>180.8</v>
      </c>
      <c r="G18" s="34">
        <f>E18*D18*C18/1000</f>
        <v>1084.8</v>
      </c>
      <c r="H18" s="35">
        <f>(E18+500)</f>
        <v>45700</v>
      </c>
      <c r="I18" s="33">
        <f>(H18*D18)/1000</f>
        <v>182.8</v>
      </c>
      <c r="J18" s="36">
        <f>(I18*C18)</f>
        <v>1096.8000000000002</v>
      </c>
      <c r="K18" s="64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</row>
    <row r="19" spans="1:23" s="70" customFormat="1" ht="12.75">
      <c r="A19" s="69"/>
      <c r="B19" s="29" t="s">
        <v>34</v>
      </c>
      <c r="C19" s="30">
        <v>12</v>
      </c>
      <c r="D19" s="31">
        <v>5.4</v>
      </c>
      <c r="E19" s="43">
        <v>45200</v>
      </c>
      <c r="F19" s="33">
        <f>D19*E19/1000</f>
        <v>244.08000000000004</v>
      </c>
      <c r="G19" s="34">
        <f>E19*D19*C19/1000</f>
        <v>2928.9600000000005</v>
      </c>
      <c r="H19" s="35">
        <f>(E19+500)</f>
        <v>45700</v>
      </c>
      <c r="I19" s="33">
        <f>(H19*D19)/1000</f>
        <v>246.78000000000003</v>
      </c>
      <c r="J19" s="36">
        <f>(I19*C19)</f>
        <v>2961.3600000000006</v>
      </c>
      <c r="K19" s="64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</row>
    <row r="20" spans="1:23" s="70" customFormat="1" ht="12.75">
      <c r="A20" s="69"/>
      <c r="B20" s="29" t="s">
        <v>61</v>
      </c>
      <c r="C20" s="30">
        <v>6</v>
      </c>
      <c r="D20" s="31">
        <v>7.38</v>
      </c>
      <c r="E20" s="43">
        <v>45200</v>
      </c>
      <c r="F20" s="33">
        <f>D20*E20/1000</f>
        <v>333.576</v>
      </c>
      <c r="G20" s="34">
        <f>E20*D20*C20/1000</f>
        <v>2001.456</v>
      </c>
      <c r="H20" s="35">
        <f>(E20+500)</f>
        <v>45700</v>
      </c>
      <c r="I20" s="33">
        <f>(H20*D20)/1000</f>
        <v>337.266</v>
      </c>
      <c r="J20" s="36">
        <f>(I20*C20)</f>
        <v>2023.596</v>
      </c>
      <c r="K20" s="64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</row>
    <row r="21" spans="1:23" s="70" customFormat="1" ht="12.75">
      <c r="A21" s="69"/>
      <c r="B21" s="29" t="s">
        <v>35</v>
      </c>
      <c r="C21" s="30">
        <v>12</v>
      </c>
      <c r="D21" s="31">
        <v>7.32</v>
      </c>
      <c r="E21" s="43">
        <v>45900</v>
      </c>
      <c r="F21" s="33">
        <f>D21*E21/1000</f>
        <v>335.988</v>
      </c>
      <c r="G21" s="34">
        <f>E21*D21*C21/1000</f>
        <v>4031.856</v>
      </c>
      <c r="H21" s="35">
        <f>(E21+500)</f>
        <v>46400</v>
      </c>
      <c r="I21" s="33">
        <f>(H21*D21)/1000</f>
        <v>339.648</v>
      </c>
      <c r="J21" s="36">
        <f>(I21*C21)</f>
        <v>4075.7760000000003</v>
      </c>
      <c r="K21" s="64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</row>
    <row r="22" spans="1:23" s="70" customFormat="1" ht="12.75">
      <c r="A22" s="69"/>
      <c r="B22" s="29" t="s">
        <v>36</v>
      </c>
      <c r="C22" s="30">
        <v>12</v>
      </c>
      <c r="D22" s="31">
        <v>15.29</v>
      </c>
      <c r="E22" s="43">
        <v>46200</v>
      </c>
      <c r="F22" s="33">
        <f>D22*E22/1000</f>
        <v>706.398</v>
      </c>
      <c r="G22" s="34">
        <f>E22*D22*C22/1000</f>
        <v>8476.776</v>
      </c>
      <c r="H22" s="35">
        <f>(E22+500)</f>
        <v>46700</v>
      </c>
      <c r="I22" s="33">
        <f>(H22*D22)/1000</f>
        <v>714.043</v>
      </c>
      <c r="J22" s="36">
        <f>(I22*C22)</f>
        <v>8568.516</v>
      </c>
      <c r="K22" s="64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</row>
    <row r="23" spans="1:33" ht="13.5" customHeight="1">
      <c r="A23" s="62"/>
      <c r="B23" s="161" t="s">
        <v>44</v>
      </c>
      <c r="C23" s="162"/>
      <c r="D23" s="162"/>
      <c r="E23" s="162"/>
      <c r="F23" s="162"/>
      <c r="G23" s="162"/>
      <c r="H23" s="162"/>
      <c r="I23" s="162"/>
      <c r="J23" s="163"/>
      <c r="K23" s="64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71"/>
      <c r="AD23" s="71"/>
      <c r="AE23" s="71"/>
      <c r="AF23" s="71"/>
      <c r="AG23" s="71"/>
    </row>
    <row r="24" spans="1:11" s="65" customFormat="1" ht="12.75">
      <c r="A24" s="63"/>
      <c r="B24" s="29" t="s">
        <v>58</v>
      </c>
      <c r="C24" s="30">
        <v>6</v>
      </c>
      <c r="D24" s="44">
        <v>0.605</v>
      </c>
      <c r="E24" s="43">
        <v>53200</v>
      </c>
      <c r="F24" s="33">
        <f>D24*E24/1000</f>
        <v>32.186</v>
      </c>
      <c r="G24" s="34">
        <f>E24*D24*C24/1000</f>
        <v>193.116</v>
      </c>
      <c r="H24" s="35">
        <f>(E24+500)</f>
        <v>53700</v>
      </c>
      <c r="I24" s="33">
        <f>(H24*D24)/1000</f>
        <v>32.4885</v>
      </c>
      <c r="J24" s="36">
        <f>(I24*C24)</f>
        <v>194.931</v>
      </c>
      <c r="K24" s="64"/>
    </row>
    <row r="25" spans="1:11" s="65" customFormat="1" ht="12.75">
      <c r="A25" s="63"/>
      <c r="B25" s="29" t="s">
        <v>56</v>
      </c>
      <c r="C25" s="30">
        <v>6</v>
      </c>
      <c r="D25" s="44">
        <v>0.69</v>
      </c>
      <c r="E25" s="43">
        <v>54200</v>
      </c>
      <c r="F25" s="33">
        <f>D25*E25/1000</f>
        <v>37.398</v>
      </c>
      <c r="G25" s="34">
        <f>E25*D25*C25/1000</f>
        <v>224.388</v>
      </c>
      <c r="H25" s="35">
        <f>(E25+500)</f>
        <v>54700</v>
      </c>
      <c r="I25" s="33">
        <f>(H25*D25)/1000</f>
        <v>37.743</v>
      </c>
      <c r="J25" s="36">
        <f>(I25*C25)</f>
        <v>226.45800000000003</v>
      </c>
      <c r="K25" s="64"/>
    </row>
    <row r="26" spans="1:11" s="97" customFormat="1" ht="12.75">
      <c r="A26" s="87"/>
      <c r="B26" s="88" t="s">
        <v>11</v>
      </c>
      <c r="C26" s="89">
        <v>6</v>
      </c>
      <c r="D26" s="176">
        <v>0.841</v>
      </c>
      <c r="E26" s="98">
        <v>51500</v>
      </c>
      <c r="F26" s="92">
        <f aca="true" t="shared" si="0" ref="F26:F36">D26*E26/1000</f>
        <v>43.3115</v>
      </c>
      <c r="G26" s="93">
        <f aca="true" t="shared" si="1" ref="G26:G36">E26*D26*C26/1000</f>
        <v>259.869</v>
      </c>
      <c r="H26" s="94">
        <f aca="true" t="shared" si="2" ref="H26:H43">(E26+500)</f>
        <v>52000</v>
      </c>
      <c r="I26" s="92">
        <f aca="true" t="shared" si="3" ref="I26:I36">(H26*D26)/1000</f>
        <v>43.732</v>
      </c>
      <c r="J26" s="95">
        <f aca="true" t="shared" si="4" ref="J26:J36">(I26*C26)</f>
        <v>262.392</v>
      </c>
      <c r="K26" s="96"/>
    </row>
    <row r="27" spans="1:33" ht="12.75">
      <c r="A27" s="62" t="s">
        <v>6</v>
      </c>
      <c r="B27" s="45" t="s">
        <v>18</v>
      </c>
      <c r="C27" s="22">
        <v>6</v>
      </c>
      <c r="D27" s="46">
        <v>1.07</v>
      </c>
      <c r="E27" s="32">
        <v>50400</v>
      </c>
      <c r="F27" s="47">
        <f t="shared" si="0"/>
        <v>53.928</v>
      </c>
      <c r="G27" s="48">
        <f t="shared" si="1"/>
        <v>323.568</v>
      </c>
      <c r="H27" s="35">
        <f t="shared" si="2"/>
        <v>50900</v>
      </c>
      <c r="I27" s="47">
        <f t="shared" si="3"/>
        <v>54.463</v>
      </c>
      <c r="J27" s="49">
        <f t="shared" si="4"/>
        <v>326.778</v>
      </c>
      <c r="K27" s="64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71"/>
      <c r="AD27" s="71"/>
      <c r="AE27" s="71"/>
      <c r="AF27" s="71"/>
      <c r="AG27" s="71"/>
    </row>
    <row r="28" spans="1:33" ht="12.75">
      <c r="A28" s="62" t="s">
        <v>6</v>
      </c>
      <c r="B28" s="45" t="s">
        <v>14</v>
      </c>
      <c r="C28" s="22">
        <v>6</v>
      </c>
      <c r="D28" s="46">
        <v>1.312</v>
      </c>
      <c r="E28" s="32">
        <v>50400</v>
      </c>
      <c r="F28" s="47">
        <f t="shared" si="0"/>
        <v>66.12480000000001</v>
      </c>
      <c r="G28" s="48">
        <f t="shared" si="1"/>
        <v>396.7488000000001</v>
      </c>
      <c r="H28" s="35">
        <f t="shared" si="2"/>
        <v>50900</v>
      </c>
      <c r="I28" s="47">
        <f t="shared" si="3"/>
        <v>66.7808</v>
      </c>
      <c r="J28" s="49">
        <f t="shared" si="4"/>
        <v>400.6848</v>
      </c>
      <c r="K28" s="64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71"/>
      <c r="AD28" s="71"/>
      <c r="AE28" s="71"/>
      <c r="AF28" s="71"/>
      <c r="AG28" s="71"/>
    </row>
    <row r="29" spans="1:33" s="70" customFormat="1" ht="12.75">
      <c r="A29" s="69" t="s">
        <v>6</v>
      </c>
      <c r="B29" s="108" t="s">
        <v>59</v>
      </c>
      <c r="C29" s="109">
        <v>6</v>
      </c>
      <c r="D29" s="110">
        <v>1.07</v>
      </c>
      <c r="E29" s="32">
        <v>52700</v>
      </c>
      <c r="F29" s="112">
        <f>D29*E29/1000</f>
        <v>56.389</v>
      </c>
      <c r="G29" s="113">
        <f>E29*D29*C29/1000</f>
        <v>338.334</v>
      </c>
      <c r="H29" s="35">
        <f>(E29+500)</f>
        <v>53200</v>
      </c>
      <c r="I29" s="112">
        <f>(H29*D29)/1000</f>
        <v>56.924</v>
      </c>
      <c r="J29" s="114">
        <f>(I29*C29)</f>
        <v>341.544</v>
      </c>
      <c r="K29" s="64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</row>
    <row r="30" spans="1:33" s="106" customFormat="1" ht="12.75">
      <c r="A30" s="99" t="s">
        <v>6</v>
      </c>
      <c r="B30" s="100" t="s">
        <v>7</v>
      </c>
      <c r="C30" s="101">
        <v>6</v>
      </c>
      <c r="D30" s="102">
        <v>1.31</v>
      </c>
      <c r="E30" s="91">
        <v>50200</v>
      </c>
      <c r="F30" s="103">
        <f t="shared" si="0"/>
        <v>65.762</v>
      </c>
      <c r="G30" s="104">
        <f t="shared" si="1"/>
        <v>394.572</v>
      </c>
      <c r="H30" s="94">
        <f t="shared" si="2"/>
        <v>50700</v>
      </c>
      <c r="I30" s="103">
        <f t="shared" si="3"/>
        <v>66.417</v>
      </c>
      <c r="J30" s="105">
        <f t="shared" si="4"/>
        <v>398.502</v>
      </c>
      <c r="K30" s="96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</row>
    <row r="31" spans="1:33" s="70" customFormat="1" ht="12.75">
      <c r="A31" s="69" t="s">
        <v>6</v>
      </c>
      <c r="B31" s="108" t="s">
        <v>25</v>
      </c>
      <c r="C31" s="109">
        <v>6</v>
      </c>
      <c r="D31" s="110">
        <v>1.7</v>
      </c>
      <c r="E31" s="111">
        <v>47000</v>
      </c>
      <c r="F31" s="112">
        <f t="shared" si="0"/>
        <v>79.9</v>
      </c>
      <c r="G31" s="113">
        <f t="shared" si="1"/>
        <v>479.4</v>
      </c>
      <c r="H31" s="35">
        <f t="shared" si="2"/>
        <v>47500</v>
      </c>
      <c r="I31" s="112">
        <f t="shared" si="3"/>
        <v>80.75</v>
      </c>
      <c r="J31" s="114">
        <f t="shared" si="4"/>
        <v>484.5</v>
      </c>
      <c r="K31" s="64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</row>
    <row r="32" spans="1:33" s="70" customFormat="1" ht="12.75">
      <c r="A32" s="69" t="s">
        <v>6</v>
      </c>
      <c r="B32" s="108" t="s">
        <v>57</v>
      </c>
      <c r="C32" s="109">
        <v>6</v>
      </c>
      <c r="D32" s="110">
        <v>1.43</v>
      </c>
      <c r="E32" s="32">
        <v>50400</v>
      </c>
      <c r="F32" s="112">
        <f>D32*E32/1000</f>
        <v>72.072</v>
      </c>
      <c r="G32" s="113">
        <f>E32*D32*C32/1000</f>
        <v>432.432</v>
      </c>
      <c r="H32" s="35">
        <f>(E32+500)</f>
        <v>50900</v>
      </c>
      <c r="I32" s="112">
        <f>(H32*D32)/1000</f>
        <v>72.787</v>
      </c>
      <c r="J32" s="114">
        <f>(I32*C32)</f>
        <v>436.72200000000004</v>
      </c>
      <c r="K32" s="64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</row>
    <row r="33" spans="1:33" ht="12.75">
      <c r="A33" s="62"/>
      <c r="B33" s="45" t="s">
        <v>12</v>
      </c>
      <c r="C33" s="22">
        <v>6</v>
      </c>
      <c r="D33" s="46">
        <v>1.78</v>
      </c>
      <c r="E33" s="111">
        <v>50400</v>
      </c>
      <c r="F33" s="47">
        <f t="shared" si="0"/>
        <v>89.712</v>
      </c>
      <c r="G33" s="48">
        <f t="shared" si="1"/>
        <v>538.272</v>
      </c>
      <c r="H33" s="35">
        <f t="shared" si="2"/>
        <v>50900</v>
      </c>
      <c r="I33" s="47">
        <f t="shared" si="3"/>
        <v>90.602</v>
      </c>
      <c r="J33" s="49">
        <f t="shared" si="4"/>
        <v>543.6120000000001</v>
      </c>
      <c r="K33" s="64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71"/>
      <c r="AD33" s="71"/>
      <c r="AE33" s="71"/>
      <c r="AF33" s="71"/>
      <c r="AG33" s="71"/>
    </row>
    <row r="34" spans="1:11" s="97" customFormat="1" ht="12.75">
      <c r="A34" s="87"/>
      <c r="B34" s="88" t="s">
        <v>20</v>
      </c>
      <c r="C34" s="89">
        <v>6</v>
      </c>
      <c r="D34" s="90">
        <v>2.33</v>
      </c>
      <c r="E34" s="98">
        <v>47000</v>
      </c>
      <c r="F34" s="92">
        <f t="shared" si="0"/>
        <v>109.51</v>
      </c>
      <c r="G34" s="93">
        <f t="shared" si="1"/>
        <v>657.06</v>
      </c>
      <c r="H34" s="94">
        <f t="shared" si="2"/>
        <v>47500</v>
      </c>
      <c r="I34" s="92">
        <f t="shared" si="3"/>
        <v>110.675</v>
      </c>
      <c r="J34" s="95">
        <f t="shared" si="4"/>
        <v>664.05</v>
      </c>
      <c r="K34" s="96"/>
    </row>
    <row r="35" spans="1:20" s="68" customFormat="1" ht="12.75">
      <c r="A35" s="66"/>
      <c r="B35" s="39" t="s">
        <v>24</v>
      </c>
      <c r="C35" s="40">
        <v>6</v>
      </c>
      <c r="D35" s="115">
        <v>1.665</v>
      </c>
      <c r="E35" s="32">
        <v>50400</v>
      </c>
      <c r="F35" s="37">
        <f t="shared" si="0"/>
        <v>83.916</v>
      </c>
      <c r="G35" s="42">
        <f t="shared" si="1"/>
        <v>503.496</v>
      </c>
      <c r="H35" s="35">
        <f t="shared" si="2"/>
        <v>50900</v>
      </c>
      <c r="I35" s="37">
        <f t="shared" si="3"/>
        <v>84.7485</v>
      </c>
      <c r="J35" s="38">
        <f t="shared" si="4"/>
        <v>508.49100000000004</v>
      </c>
      <c r="K35" s="64"/>
      <c r="L35" s="65"/>
      <c r="M35" s="65"/>
      <c r="N35" s="65"/>
      <c r="O35" s="65"/>
      <c r="P35" s="65"/>
      <c r="Q35" s="65"/>
      <c r="R35" s="65"/>
      <c r="S35" s="65"/>
      <c r="T35" s="65"/>
    </row>
    <row r="36" spans="1:20" s="68" customFormat="1" ht="12.75">
      <c r="A36" s="66"/>
      <c r="B36" s="39" t="s">
        <v>21</v>
      </c>
      <c r="C36" s="40">
        <v>6</v>
      </c>
      <c r="D36" s="115">
        <v>2.96</v>
      </c>
      <c r="E36" s="32">
        <v>47000</v>
      </c>
      <c r="F36" s="37">
        <f t="shared" si="0"/>
        <v>139.12</v>
      </c>
      <c r="G36" s="42">
        <f t="shared" si="1"/>
        <v>834.72</v>
      </c>
      <c r="H36" s="35">
        <f t="shared" si="2"/>
        <v>47500</v>
      </c>
      <c r="I36" s="37">
        <f t="shared" si="3"/>
        <v>140.6</v>
      </c>
      <c r="J36" s="38">
        <f t="shared" si="4"/>
        <v>843.5999999999999</v>
      </c>
      <c r="K36" s="64"/>
      <c r="L36" s="65"/>
      <c r="M36" s="65"/>
      <c r="N36" s="65"/>
      <c r="O36" s="65"/>
      <c r="P36" s="65"/>
      <c r="Q36" s="65"/>
      <c r="R36" s="65"/>
      <c r="S36" s="65"/>
      <c r="T36" s="65"/>
    </row>
    <row r="37" spans="1:11" s="68" customFormat="1" ht="12.75">
      <c r="A37" s="66"/>
      <c r="B37" s="39" t="s">
        <v>27</v>
      </c>
      <c r="C37" s="40">
        <v>6</v>
      </c>
      <c r="D37" s="41">
        <v>2.4</v>
      </c>
      <c r="E37" s="32">
        <v>48400</v>
      </c>
      <c r="F37" s="37">
        <f aca="true" t="shared" si="5" ref="F37:F43">D37*E37/1000</f>
        <v>116.16</v>
      </c>
      <c r="G37" s="42">
        <f aca="true" t="shared" si="6" ref="G37:G43">E37*D37*C37/1000</f>
        <v>696.96</v>
      </c>
      <c r="H37" s="35">
        <f t="shared" si="2"/>
        <v>48900</v>
      </c>
      <c r="I37" s="37">
        <f aca="true" t="shared" si="7" ref="I37:I43">(H37*D37)/1000</f>
        <v>117.36</v>
      </c>
      <c r="J37" s="38">
        <f aca="true" t="shared" si="8" ref="J37:J43">(I37*C37)</f>
        <v>704.16</v>
      </c>
      <c r="K37" s="67"/>
    </row>
    <row r="38" spans="1:11" s="68" customFormat="1" ht="13.5" customHeight="1">
      <c r="A38" s="66"/>
      <c r="B38" s="39" t="s">
        <v>28</v>
      </c>
      <c r="C38" s="40">
        <v>6</v>
      </c>
      <c r="D38" s="41">
        <v>2.96</v>
      </c>
      <c r="E38" s="32">
        <v>47000</v>
      </c>
      <c r="F38" s="37">
        <f t="shared" si="5"/>
        <v>139.12</v>
      </c>
      <c r="G38" s="42">
        <f t="shared" si="6"/>
        <v>834.72</v>
      </c>
      <c r="H38" s="35">
        <f t="shared" si="2"/>
        <v>47500</v>
      </c>
      <c r="I38" s="37">
        <f t="shared" si="7"/>
        <v>140.6</v>
      </c>
      <c r="J38" s="38">
        <f t="shared" si="8"/>
        <v>843.5999999999999</v>
      </c>
      <c r="K38" s="67"/>
    </row>
    <row r="39" spans="1:11" s="68" customFormat="1" ht="13.5" customHeight="1">
      <c r="A39" s="66"/>
      <c r="B39" s="39" t="s">
        <v>19</v>
      </c>
      <c r="C39" s="40">
        <v>6</v>
      </c>
      <c r="D39" s="41">
        <v>3.25</v>
      </c>
      <c r="E39" s="32">
        <v>48400</v>
      </c>
      <c r="F39" s="37">
        <f t="shared" si="5"/>
        <v>157.3</v>
      </c>
      <c r="G39" s="42">
        <f t="shared" si="6"/>
        <v>943.8</v>
      </c>
      <c r="H39" s="35">
        <f t="shared" si="2"/>
        <v>48900</v>
      </c>
      <c r="I39" s="37">
        <f t="shared" si="7"/>
        <v>158.925</v>
      </c>
      <c r="J39" s="38">
        <f t="shared" si="8"/>
        <v>953.5500000000001</v>
      </c>
      <c r="K39" s="67"/>
    </row>
    <row r="40" spans="1:11" s="140" customFormat="1" ht="13.5" customHeight="1">
      <c r="A40" s="132"/>
      <c r="B40" s="133" t="s">
        <v>29</v>
      </c>
      <c r="C40" s="134">
        <v>6</v>
      </c>
      <c r="D40" s="135">
        <v>3.59</v>
      </c>
      <c r="E40" s="91">
        <v>47000</v>
      </c>
      <c r="F40" s="136">
        <f t="shared" si="5"/>
        <v>168.73</v>
      </c>
      <c r="G40" s="137">
        <f t="shared" si="6"/>
        <v>1012.38</v>
      </c>
      <c r="H40" s="94">
        <f t="shared" si="2"/>
        <v>47500</v>
      </c>
      <c r="I40" s="136">
        <f t="shared" si="7"/>
        <v>170.525</v>
      </c>
      <c r="J40" s="138">
        <f t="shared" si="8"/>
        <v>1023.1500000000001</v>
      </c>
      <c r="K40" s="139"/>
    </row>
    <row r="41" spans="1:11" s="68" customFormat="1" ht="13.5" customHeight="1">
      <c r="A41" s="66"/>
      <c r="B41" s="39" t="s">
        <v>23</v>
      </c>
      <c r="C41" s="40">
        <v>6</v>
      </c>
      <c r="D41" s="41">
        <v>3.25</v>
      </c>
      <c r="E41" s="32">
        <v>48400</v>
      </c>
      <c r="F41" s="37">
        <f t="shared" si="5"/>
        <v>157.3</v>
      </c>
      <c r="G41" s="42">
        <f t="shared" si="6"/>
        <v>943.8</v>
      </c>
      <c r="H41" s="35">
        <f t="shared" si="2"/>
        <v>48900</v>
      </c>
      <c r="I41" s="37">
        <f t="shared" si="7"/>
        <v>158.925</v>
      </c>
      <c r="J41" s="38">
        <f t="shared" si="8"/>
        <v>953.5500000000001</v>
      </c>
      <c r="K41" s="67"/>
    </row>
    <row r="42" spans="1:11" s="68" customFormat="1" ht="13.5" customHeight="1">
      <c r="A42" s="66"/>
      <c r="B42" s="39" t="s">
        <v>30</v>
      </c>
      <c r="C42" s="40">
        <v>12</v>
      </c>
      <c r="D42" s="41">
        <v>6.01</v>
      </c>
      <c r="E42" s="32">
        <v>46500</v>
      </c>
      <c r="F42" s="37">
        <f>D42*E42/1000</f>
        <v>279.465</v>
      </c>
      <c r="G42" s="42">
        <f>E42*D42*C42/1000</f>
        <v>3353.58</v>
      </c>
      <c r="H42" s="35">
        <f>(E42+500)</f>
        <v>47000</v>
      </c>
      <c r="I42" s="37">
        <f>(H42*D42)/1000</f>
        <v>282.47</v>
      </c>
      <c r="J42" s="38">
        <f>(I42*C42)</f>
        <v>3389.6400000000003</v>
      </c>
      <c r="K42" s="67"/>
    </row>
    <row r="43" spans="1:11" s="68" customFormat="1" ht="13.5" customHeight="1">
      <c r="A43" s="66"/>
      <c r="B43" s="39" t="s">
        <v>62</v>
      </c>
      <c r="C43" s="40">
        <v>6</v>
      </c>
      <c r="D43" s="41">
        <v>9.02</v>
      </c>
      <c r="E43" s="32">
        <v>46100</v>
      </c>
      <c r="F43" s="37">
        <f t="shared" si="5"/>
        <v>415.822</v>
      </c>
      <c r="G43" s="42">
        <f t="shared" si="6"/>
        <v>2494.932</v>
      </c>
      <c r="H43" s="35">
        <f t="shared" si="2"/>
        <v>46600</v>
      </c>
      <c r="I43" s="37">
        <f t="shared" si="7"/>
        <v>420.332</v>
      </c>
      <c r="J43" s="38">
        <f t="shared" si="8"/>
        <v>2521.992</v>
      </c>
      <c r="K43" s="67"/>
    </row>
    <row r="44" spans="1:28" ht="0" customHeight="1" hidden="1" thickBot="1">
      <c r="A44" s="62"/>
      <c r="B44" s="50"/>
      <c r="C44" s="10"/>
      <c r="D44" s="51"/>
      <c r="E44" s="10"/>
      <c r="F44" s="10"/>
      <c r="G44" s="10"/>
      <c r="H44" s="52"/>
      <c r="I44" s="10"/>
      <c r="J44" s="116"/>
      <c r="K44" s="64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</row>
    <row r="45" spans="1:29" s="75" customFormat="1" ht="15" customHeight="1" thickBot="1">
      <c r="A45" s="72" t="s">
        <v>1</v>
      </c>
      <c r="B45" s="150" t="s">
        <v>9</v>
      </c>
      <c r="C45" s="151"/>
      <c r="D45" s="151"/>
      <c r="E45" s="151"/>
      <c r="F45" s="151"/>
      <c r="G45" s="151"/>
      <c r="H45" s="151"/>
      <c r="I45" s="151"/>
      <c r="J45" s="152"/>
      <c r="K45" s="84"/>
      <c r="L45" s="73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</row>
    <row r="46" spans="1:28" ht="15.75" customHeight="1">
      <c r="A46" s="61"/>
      <c r="B46" s="144" t="s">
        <v>2</v>
      </c>
      <c r="C46" s="146" t="s">
        <v>17</v>
      </c>
      <c r="D46" s="148" t="s">
        <v>3</v>
      </c>
      <c r="E46" s="153"/>
      <c r="F46" s="154"/>
      <c r="G46" s="155"/>
      <c r="H46" s="156"/>
      <c r="I46" s="157"/>
      <c r="J46" s="158"/>
      <c r="K46" s="64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</row>
    <row r="47" spans="1:28" ht="12.75" customHeight="1">
      <c r="A47" s="62"/>
      <c r="B47" s="145"/>
      <c r="C47" s="147"/>
      <c r="D47" s="149"/>
      <c r="E47" s="53" t="s">
        <v>32</v>
      </c>
      <c r="F47" s="120" t="s">
        <v>4</v>
      </c>
      <c r="G47" s="122" t="s">
        <v>5</v>
      </c>
      <c r="H47" s="53" t="s">
        <v>32</v>
      </c>
      <c r="I47" s="120" t="s">
        <v>4</v>
      </c>
      <c r="J47" s="118" t="s">
        <v>5</v>
      </c>
      <c r="K47" s="8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</row>
    <row r="48" spans="1:11" s="65" customFormat="1" ht="12.75" customHeight="1">
      <c r="A48" s="63"/>
      <c r="B48" s="29" t="s">
        <v>54</v>
      </c>
      <c r="C48" s="54">
        <v>6.05</v>
      </c>
      <c r="D48" s="31">
        <v>0.4</v>
      </c>
      <c r="E48" s="121">
        <v>43000</v>
      </c>
      <c r="F48" s="55">
        <f>D48*E48/1000</f>
        <v>17.2</v>
      </c>
      <c r="G48" s="123">
        <f>E48*D48*C48/1000</f>
        <v>104.06</v>
      </c>
      <c r="H48" s="35">
        <f>(E48+500)</f>
        <v>43500</v>
      </c>
      <c r="I48" s="55">
        <f>(H48*D48)/1000</f>
        <v>17.4</v>
      </c>
      <c r="J48" s="119">
        <f>(I48*C48)</f>
        <v>105.26999999999998</v>
      </c>
      <c r="K48" s="64"/>
    </row>
    <row r="49" spans="1:11" s="65" customFormat="1" ht="12.75" customHeight="1">
      <c r="A49" s="63"/>
      <c r="B49" s="29" t="s">
        <v>49</v>
      </c>
      <c r="C49" s="54">
        <v>11.72</v>
      </c>
      <c r="D49" s="31">
        <v>0.62</v>
      </c>
      <c r="E49" s="121">
        <v>42500</v>
      </c>
      <c r="F49" s="55">
        <f aca="true" t="shared" si="9" ref="F49:F57">D49*E49/1000</f>
        <v>26.35</v>
      </c>
      <c r="G49" s="123">
        <f aca="true" t="shared" si="10" ref="G49:G57">E49*D49*C49/1000</f>
        <v>308.822</v>
      </c>
      <c r="H49" s="35">
        <f aca="true" t="shared" si="11" ref="H49:H57">(E49+500)</f>
        <v>43000</v>
      </c>
      <c r="I49" s="55">
        <f aca="true" t="shared" si="12" ref="I49:I57">(H49*D49)/1000</f>
        <v>26.66</v>
      </c>
      <c r="J49" s="119">
        <f aca="true" t="shared" si="13" ref="J49:J57">(I49*C49)</f>
        <v>312.4552</v>
      </c>
      <c r="K49" s="64"/>
    </row>
    <row r="50" spans="1:11" s="65" customFormat="1" ht="12.75" customHeight="1">
      <c r="A50" s="63"/>
      <c r="B50" s="29" t="s">
        <v>50</v>
      </c>
      <c r="C50" s="54">
        <v>11.72</v>
      </c>
      <c r="D50" s="31">
        <v>0.89</v>
      </c>
      <c r="E50" s="121">
        <v>39800</v>
      </c>
      <c r="F50" s="55">
        <f t="shared" si="9"/>
        <v>35.422</v>
      </c>
      <c r="G50" s="123">
        <f t="shared" si="10"/>
        <v>415.14584</v>
      </c>
      <c r="H50" s="35">
        <f t="shared" si="11"/>
        <v>40300</v>
      </c>
      <c r="I50" s="55">
        <f t="shared" si="12"/>
        <v>35.867</v>
      </c>
      <c r="J50" s="119">
        <f t="shared" si="13"/>
        <v>420.36124</v>
      </c>
      <c r="K50" s="64"/>
    </row>
    <row r="51" spans="1:11" s="65" customFormat="1" ht="12" customHeight="1">
      <c r="A51" s="63"/>
      <c r="B51" s="29" t="s">
        <v>53</v>
      </c>
      <c r="C51" s="54">
        <v>6.05</v>
      </c>
      <c r="D51" s="31">
        <v>1.5</v>
      </c>
      <c r="E51" s="121">
        <v>48300</v>
      </c>
      <c r="F51" s="55">
        <f>D51*E51/1000</f>
        <v>72.45</v>
      </c>
      <c r="G51" s="123">
        <f>E51*D51*C51/1000</f>
        <v>438.3225</v>
      </c>
      <c r="H51" s="35">
        <f>(E51+500)</f>
        <v>48800</v>
      </c>
      <c r="I51" s="55">
        <f>(H51*D51)/1000</f>
        <v>73.2</v>
      </c>
      <c r="J51" s="119">
        <f>(I51*C51)</f>
        <v>442.86</v>
      </c>
      <c r="K51" s="64"/>
    </row>
    <row r="52" spans="1:11" s="65" customFormat="1" ht="12" customHeight="1">
      <c r="A52" s="63"/>
      <c r="B52" s="29" t="s">
        <v>22</v>
      </c>
      <c r="C52" s="54">
        <v>6.05</v>
      </c>
      <c r="D52" s="31">
        <v>2.42</v>
      </c>
      <c r="E52" s="121">
        <v>47400</v>
      </c>
      <c r="F52" s="55">
        <f t="shared" si="9"/>
        <v>114.708</v>
      </c>
      <c r="G52" s="123">
        <f t="shared" si="10"/>
        <v>693.9834000000001</v>
      </c>
      <c r="H52" s="35">
        <f t="shared" si="11"/>
        <v>47900</v>
      </c>
      <c r="I52" s="55">
        <f t="shared" si="12"/>
        <v>115.918</v>
      </c>
      <c r="J52" s="119">
        <f t="shared" si="13"/>
        <v>701.3039</v>
      </c>
      <c r="K52" s="64"/>
    </row>
    <row r="53" spans="1:11" s="65" customFormat="1" ht="12" customHeight="1">
      <c r="A53" s="63"/>
      <c r="B53" s="29" t="s">
        <v>51</v>
      </c>
      <c r="C53" s="54">
        <v>6.05</v>
      </c>
      <c r="D53" s="31">
        <v>3.1</v>
      </c>
      <c r="E53" s="121">
        <v>45900</v>
      </c>
      <c r="F53" s="55">
        <f t="shared" si="9"/>
        <v>142.29</v>
      </c>
      <c r="G53" s="123">
        <f t="shared" si="10"/>
        <v>860.8545</v>
      </c>
      <c r="H53" s="35">
        <f t="shared" si="11"/>
        <v>46400</v>
      </c>
      <c r="I53" s="55">
        <f t="shared" si="12"/>
        <v>143.84</v>
      </c>
      <c r="J53" s="119">
        <f t="shared" si="13"/>
        <v>870.232</v>
      </c>
      <c r="K53" s="64"/>
    </row>
    <row r="54" spans="1:11" s="65" customFormat="1" ht="12" customHeight="1">
      <c r="A54" s="63"/>
      <c r="B54" s="29" t="s">
        <v>26</v>
      </c>
      <c r="C54" s="54">
        <v>6.05</v>
      </c>
      <c r="D54" s="31">
        <v>3.77</v>
      </c>
      <c r="E54" s="121">
        <v>45600</v>
      </c>
      <c r="F54" s="55">
        <f t="shared" si="9"/>
        <v>171.912</v>
      </c>
      <c r="G54" s="123">
        <f t="shared" si="10"/>
        <v>1040.0676</v>
      </c>
      <c r="H54" s="35">
        <f t="shared" si="11"/>
        <v>46100</v>
      </c>
      <c r="I54" s="55">
        <f t="shared" si="12"/>
        <v>173.797</v>
      </c>
      <c r="J54" s="119">
        <f t="shared" si="13"/>
        <v>1051.47185</v>
      </c>
      <c r="K54" s="64"/>
    </row>
    <row r="55" spans="1:11" s="65" customFormat="1" ht="12" customHeight="1">
      <c r="A55" s="63"/>
      <c r="B55" s="29" t="s">
        <v>52</v>
      </c>
      <c r="C55" s="54">
        <v>6.05</v>
      </c>
      <c r="D55" s="31">
        <v>4.94</v>
      </c>
      <c r="E55" s="121">
        <v>45600</v>
      </c>
      <c r="F55" s="55">
        <f t="shared" si="9"/>
        <v>225.26400000000004</v>
      </c>
      <c r="G55" s="123">
        <f t="shared" si="10"/>
        <v>1362.8472000000002</v>
      </c>
      <c r="H55" s="35">
        <f t="shared" si="11"/>
        <v>46100</v>
      </c>
      <c r="I55" s="55">
        <f t="shared" si="12"/>
        <v>227.73400000000004</v>
      </c>
      <c r="J55" s="119">
        <f t="shared" si="13"/>
        <v>1377.7907000000002</v>
      </c>
      <c r="K55" s="64"/>
    </row>
    <row r="56" spans="1:11" s="65" customFormat="1" ht="12" customHeight="1">
      <c r="A56" s="63"/>
      <c r="B56" s="29" t="s">
        <v>55</v>
      </c>
      <c r="C56" s="54">
        <v>6.05</v>
      </c>
      <c r="D56" s="31">
        <v>5.8</v>
      </c>
      <c r="E56" s="121">
        <v>46900</v>
      </c>
      <c r="F56" s="55">
        <f>D56*E56/1000</f>
        <v>272.02</v>
      </c>
      <c r="G56" s="123">
        <f>E56*D56*C56/1000</f>
        <v>1645.721</v>
      </c>
      <c r="H56" s="35">
        <f>(E56+500)</f>
        <v>47400</v>
      </c>
      <c r="I56" s="55">
        <f>(H56*D56)/1000</f>
        <v>274.92</v>
      </c>
      <c r="J56" s="119">
        <f>(I56*C56)</f>
        <v>1663.266</v>
      </c>
      <c r="K56" s="64"/>
    </row>
    <row r="57" spans="1:11" s="65" customFormat="1" ht="15.75" customHeight="1" thickBot="1">
      <c r="A57" s="63"/>
      <c r="B57" s="126" t="s">
        <v>48</v>
      </c>
      <c r="C57" s="127">
        <v>6.05</v>
      </c>
      <c r="D57" s="128">
        <v>1.27</v>
      </c>
      <c r="E57" s="124">
        <v>48800</v>
      </c>
      <c r="F57" s="129">
        <f t="shared" si="9"/>
        <v>61.976</v>
      </c>
      <c r="G57" s="130">
        <f t="shared" si="10"/>
        <v>374.9548</v>
      </c>
      <c r="H57" s="125">
        <f t="shared" si="11"/>
        <v>49300</v>
      </c>
      <c r="I57" s="129">
        <f t="shared" si="12"/>
        <v>62.611</v>
      </c>
      <c r="J57" s="131">
        <f t="shared" si="13"/>
        <v>378.79654999999997</v>
      </c>
      <c r="K57" s="64"/>
    </row>
    <row r="58" spans="1:22" ht="15.75" customHeight="1">
      <c r="A58" s="62"/>
      <c r="B58" s="142" t="s">
        <v>31</v>
      </c>
      <c r="C58" s="143"/>
      <c r="D58" s="143"/>
      <c r="E58" s="143"/>
      <c r="F58" s="143"/>
      <c r="G58" s="143"/>
      <c r="H58" s="143"/>
      <c r="I58" s="143"/>
      <c r="J58" s="143"/>
      <c r="K58" s="64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</row>
    <row r="59" spans="1:22" ht="1.5" customHeight="1" hidden="1">
      <c r="A59" s="62"/>
      <c r="B59" s="143"/>
      <c r="C59" s="143"/>
      <c r="D59" s="143"/>
      <c r="E59" s="143"/>
      <c r="F59" s="143"/>
      <c r="G59" s="143"/>
      <c r="H59" s="143"/>
      <c r="I59" s="143"/>
      <c r="J59" s="143"/>
      <c r="K59" s="64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</row>
    <row r="60" spans="1:10" s="7" customFormat="1" ht="12.75" customHeight="1">
      <c r="A60" s="17"/>
      <c r="B60" s="117" t="s">
        <v>15</v>
      </c>
      <c r="D60" s="8"/>
      <c r="E60" s="15"/>
      <c r="F60" s="15"/>
      <c r="G60" s="15"/>
      <c r="H60" s="16"/>
      <c r="J60" s="9"/>
    </row>
    <row r="61" spans="2:10" ht="12.75">
      <c r="B61" s="2" t="s">
        <v>8</v>
      </c>
      <c r="J61" s="86"/>
    </row>
  </sheetData>
  <sheetProtection/>
  <mergeCells count="16">
    <mergeCell ref="B9:B10"/>
    <mergeCell ref="B17:J17"/>
    <mergeCell ref="B11:J11"/>
    <mergeCell ref="B23:J23"/>
    <mergeCell ref="C9:C10"/>
    <mergeCell ref="D9:D10"/>
    <mergeCell ref="E9:G9"/>
    <mergeCell ref="H9:J9"/>
    <mergeCell ref="B58:J58"/>
    <mergeCell ref="B59:J59"/>
    <mergeCell ref="B46:B47"/>
    <mergeCell ref="C46:C47"/>
    <mergeCell ref="D46:D47"/>
    <mergeCell ref="B45:J45"/>
    <mergeCell ref="E46:G46"/>
    <mergeCell ref="H46:J46"/>
  </mergeCells>
  <printOptions/>
  <pageMargins left="0.2362204724409449" right="0.2362204724409449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Мост-Поволжье</dc:creator>
  <cp:keywords/>
  <dc:description/>
  <cp:lastModifiedBy>BUH</cp:lastModifiedBy>
  <cp:lastPrinted>2018-05-15T10:27:25Z</cp:lastPrinted>
  <dcterms:created xsi:type="dcterms:W3CDTF">2012-09-24T08:17:13Z</dcterms:created>
  <dcterms:modified xsi:type="dcterms:W3CDTF">2018-05-15T10:28:33Z</dcterms:modified>
  <cp:category/>
  <cp:version/>
  <cp:contentType/>
  <cp:contentStatus/>
</cp:coreProperties>
</file>