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8195" windowHeight="8445" activeTab="2"/>
  </bookViews>
  <sheets>
    <sheet name="О компании" sheetId="1" r:id="rId1"/>
    <sheet name="ЖБИ" sheetId="4" r:id="rId2"/>
    <sheet name="Бетон" sheetId="7" r:id="rId3"/>
    <sheet name="Доставка" sheetId="9" r:id="rId4"/>
    <sheet name="Инертные" sheetId="8" r:id="rId5"/>
    <sheet name="Пеноблоки" sheetId="10" r:id="rId6"/>
    <sheet name="Панели стеновые" sheetId="11" r:id="rId7"/>
    <sheet name="Сантехнические кабины" sheetId="12" r:id="rId8"/>
    <sheet name="Элементы шахт лифтов" sheetId="13" r:id="rId9"/>
    <sheet name="Вентиляционные блоки" sheetId="14" r:id="rId10"/>
  </sheets>
  <definedNames>
    <definedName name="_xlnm._FilterDatabase" localSheetId="2" hidden="1">Бетон!#REF!</definedName>
    <definedName name="_xlnm._FilterDatabase" localSheetId="9" hidden="1">'Вентиляционные блоки'!#REF!</definedName>
    <definedName name="_xlnm._FilterDatabase" localSheetId="3" hidden="1">Доставка!#REF!</definedName>
    <definedName name="_xlnm._FilterDatabase" localSheetId="1" hidden="1">ЖБИ!$C$10:$I$177</definedName>
    <definedName name="_xlnm._FilterDatabase" localSheetId="4" hidden="1">Инертные!#REF!</definedName>
    <definedName name="_xlnm._FilterDatabase" localSheetId="6" hidden="1">'Панели стеновые'!#REF!</definedName>
    <definedName name="_xlnm._FilterDatabase" localSheetId="5" hidden="1">Пеноблоки!#REF!</definedName>
    <definedName name="_xlnm._FilterDatabase" localSheetId="7" hidden="1">'Сантехнические кабины'!#REF!</definedName>
    <definedName name="_xlnm._FilterDatabase" localSheetId="8" hidden="1">'Элементы шахт лифтов'!#REF!</definedName>
    <definedName name="_xlnm.Print_Area" localSheetId="2">Бетон!$A$1:$M$50</definedName>
    <definedName name="_xlnm.Print_Area" localSheetId="9">'Вентиляционные блоки'!$A$1:$I$58</definedName>
    <definedName name="_xlnm.Print_Area" localSheetId="3">Доставка!$A$1:$I$50</definedName>
    <definedName name="_xlnm.Print_Area" localSheetId="1">ЖБИ!$A$1:$I$223</definedName>
    <definedName name="_xlnm.Print_Area" localSheetId="4">Инертные!$A$1:$I$31</definedName>
    <definedName name="_xlnm.Print_Area" localSheetId="0">'О компании'!$A$1:$L$43</definedName>
    <definedName name="_xlnm.Print_Area" localSheetId="6">'Панели стеновые'!$A$1:$I$70</definedName>
    <definedName name="_xlnm.Print_Area" localSheetId="5">Пеноблоки!$A$1:$I$30</definedName>
    <definedName name="_xlnm.Print_Area" localSheetId="7">'Сантехнические кабины'!$A$1:$I$49</definedName>
    <definedName name="_xlnm.Print_Area" localSheetId="8">'Элементы шахт лифтов'!$A$1:$I$55</definedName>
  </definedNames>
  <calcPr calcId="124519"/>
</workbook>
</file>

<file path=xl/calcChain.xml><?xml version="1.0" encoding="utf-8"?>
<calcChain xmlns="http://schemas.openxmlformats.org/spreadsheetml/2006/main">
  <c r="I169" i="4"/>
  <c r="I48"/>
  <c r="I84"/>
  <c r="I83"/>
  <c r="I82"/>
  <c r="H177"/>
  <c r="I175"/>
  <c r="H172"/>
  <c r="H148"/>
  <c r="H141"/>
  <c r="H135"/>
  <c r="H129"/>
  <c r="H120"/>
  <c r="H115"/>
  <c r="H101"/>
  <c r="H71"/>
  <c r="H53"/>
  <c r="H50"/>
  <c r="H34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101"/>
  <c r="K102"/>
  <c r="K103"/>
  <c r="K104"/>
  <c r="K105"/>
  <c r="K106"/>
  <c r="K107"/>
  <c r="K108"/>
  <c r="K109"/>
  <c r="K110"/>
  <c r="K111"/>
  <c r="K114"/>
  <c r="K115"/>
  <c r="K116"/>
  <c r="K117"/>
  <c r="K118"/>
  <c r="K119"/>
  <c r="K120"/>
  <c r="K121"/>
  <c r="K124"/>
  <c r="K125"/>
  <c r="K126"/>
  <c r="K129"/>
  <c r="K130"/>
  <c r="K131"/>
  <c r="K134"/>
  <c r="K135"/>
  <c r="K136"/>
  <c r="K137"/>
  <c r="K138"/>
  <c r="K139"/>
  <c r="K140"/>
  <c r="K141"/>
  <c r="K142"/>
  <c r="K145"/>
  <c r="K146"/>
  <c r="K147"/>
  <c r="K148"/>
  <c r="K151"/>
  <c r="K154"/>
  <c r="K155"/>
  <c r="K158"/>
  <c r="K161"/>
  <c r="K162"/>
  <c r="K163"/>
  <c r="K164"/>
  <c r="K165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2"/>
  <c r="K193"/>
  <c r="K72"/>
  <c r="J72"/>
  <c r="K71"/>
  <c r="K70"/>
  <c r="J70"/>
  <c r="K69"/>
  <c r="K68"/>
  <c r="J68"/>
  <c r="K67"/>
  <c r="K66"/>
  <c r="J66"/>
  <c r="K65"/>
  <c r="K64"/>
  <c r="J64"/>
  <c r="K63"/>
  <c r="K62"/>
  <c r="J62"/>
  <c r="K61"/>
  <c r="K60"/>
  <c r="J60"/>
  <c r="K59"/>
  <c r="K58"/>
  <c r="J58"/>
  <c r="K57"/>
  <c r="K56"/>
  <c r="J56"/>
  <c r="K55"/>
  <c r="K52"/>
  <c r="G53"/>
  <c r="J52"/>
  <c r="F53"/>
  <c r="K37"/>
  <c r="K38"/>
  <c r="K39"/>
  <c r="K40"/>
  <c r="K41"/>
  <c r="K42"/>
  <c r="K43"/>
  <c r="K44"/>
  <c r="K45"/>
  <c r="K46"/>
  <c r="K47"/>
  <c r="K49"/>
  <c r="K36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12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6"/>
  <c r="I37"/>
  <c r="I38"/>
  <c r="I39"/>
  <c r="I40"/>
  <c r="I41"/>
  <c r="I42"/>
  <c r="I43"/>
  <c r="I44"/>
  <c r="I45"/>
  <c r="I46"/>
  <c r="I47"/>
  <c r="I49"/>
  <c r="I52"/>
  <c r="I53"/>
  <c r="I55"/>
  <c r="I56"/>
  <c r="I57"/>
  <c r="I58"/>
  <c r="I59"/>
  <c r="I60"/>
  <c r="I61"/>
  <c r="I62"/>
  <c r="I63"/>
  <c r="I64"/>
  <c r="I65"/>
  <c r="I66"/>
  <c r="I74"/>
  <c r="I75"/>
  <c r="I76"/>
  <c r="I77"/>
  <c r="I78"/>
  <c r="I80"/>
  <c r="I81"/>
  <c r="I85"/>
  <c r="I86"/>
  <c r="I87"/>
  <c r="I88"/>
  <c r="I89"/>
  <c r="I90"/>
  <c r="I91"/>
  <c r="I92"/>
  <c r="I93"/>
  <c r="I94"/>
  <c r="I96"/>
  <c r="I97"/>
  <c r="I98"/>
  <c r="I99"/>
  <c r="I100"/>
  <c r="I101"/>
  <c r="I105"/>
  <c r="I106"/>
  <c r="I107"/>
  <c r="I109"/>
  <c r="I110"/>
  <c r="I114"/>
  <c r="I115"/>
  <c r="I119"/>
  <c r="I122"/>
  <c r="I123"/>
  <c r="I124"/>
  <c r="I125"/>
  <c r="I126"/>
  <c r="I127"/>
  <c r="I128"/>
  <c r="I131"/>
  <c r="I132"/>
  <c r="I133"/>
  <c r="I136"/>
  <c r="I139"/>
  <c r="I141"/>
  <c r="I143"/>
  <c r="I144"/>
  <c r="I145"/>
  <c r="I146"/>
  <c r="I147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70"/>
  <c r="I174"/>
  <c r="E11" i="10"/>
  <c r="E12"/>
  <c r="E13"/>
  <c r="G14" i="8"/>
  <c r="E14"/>
  <c r="G12"/>
  <c r="G13"/>
  <c r="G11"/>
  <c r="E12"/>
  <c r="E13"/>
  <c r="E11"/>
  <c r="F114" i="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6"/>
  <c r="J37"/>
  <c r="J38"/>
  <c r="J39"/>
  <c r="J40"/>
  <c r="J41"/>
  <c r="J42"/>
  <c r="J43"/>
  <c r="J44"/>
  <c r="J45"/>
  <c r="J46"/>
  <c r="J47"/>
  <c r="J49"/>
  <c r="J55"/>
  <c r="J57"/>
  <c r="J59"/>
  <c r="J61"/>
  <c r="J63"/>
  <c r="J65"/>
  <c r="J67"/>
  <c r="J69"/>
  <c r="J71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101"/>
  <c r="J102"/>
  <c r="J103"/>
  <c r="J104"/>
  <c r="J105"/>
  <c r="J106"/>
  <c r="J107"/>
  <c r="J108"/>
  <c r="J109"/>
  <c r="J110"/>
  <c r="J111"/>
  <c r="J114"/>
  <c r="J115"/>
  <c r="J116"/>
  <c r="J117"/>
  <c r="J118"/>
  <c r="J119"/>
  <c r="J120"/>
  <c r="J121"/>
  <c r="J124"/>
  <c r="J125"/>
  <c r="J126"/>
  <c r="J129"/>
  <c r="J130"/>
  <c r="J131"/>
  <c r="J134"/>
  <c r="J135"/>
  <c r="J136"/>
  <c r="J137"/>
  <c r="J138"/>
  <c r="J139"/>
  <c r="J140"/>
  <c r="J141"/>
  <c r="J142"/>
  <c r="J145"/>
  <c r="J146"/>
  <c r="J147"/>
  <c r="J148"/>
  <c r="J151"/>
  <c r="J154"/>
  <c r="J155"/>
  <c r="J158"/>
  <c r="F141"/>
  <c r="J161"/>
  <c r="J162"/>
  <c r="J163"/>
  <c r="J164"/>
  <c r="J165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2"/>
  <c r="J193"/>
  <c r="G141"/>
  <c r="G177"/>
  <c r="G135"/>
  <c r="G172"/>
  <c r="G148"/>
  <c r="G129"/>
  <c r="I134"/>
  <c r="I50"/>
  <c r="I34"/>
  <c r="F172"/>
  <c r="G34"/>
  <c r="I129"/>
  <c r="F135"/>
  <c r="I178"/>
  <c r="F177"/>
  <c r="G50"/>
  <c r="F148"/>
  <c r="F34"/>
  <c r="F129"/>
  <c r="F50"/>
  <c r="H178"/>
  <c r="I176"/>
</calcChain>
</file>

<file path=xl/sharedStrings.xml><?xml version="1.0" encoding="utf-8"?>
<sst xmlns="http://schemas.openxmlformats.org/spreadsheetml/2006/main" count="612" uniqueCount="459">
  <si>
    <t>Сайт:</t>
  </si>
  <si>
    <t>dskpro.ru</t>
  </si>
  <si>
    <t xml:space="preserve">Отдел сбыта: </t>
  </si>
  <si>
    <t>7 (49331) 4-01-01</t>
  </si>
  <si>
    <t>Отдел снабжения:</t>
  </si>
  <si>
    <t>7 (49331) 3-88-88</t>
  </si>
  <si>
    <t>Руководство:</t>
  </si>
  <si>
    <t>7 (49331) 2-88-62</t>
  </si>
  <si>
    <t>ул. 2-я Шуйская д.3</t>
  </si>
  <si>
    <t>Ивановская область</t>
  </si>
  <si>
    <t>155800, г. Кинешма</t>
  </si>
  <si>
    <t>Плиты пустотного настила</t>
  </si>
  <si>
    <t>Наименование изделия Марка</t>
  </si>
  <si>
    <t>Объем, м3</t>
  </si>
  <si>
    <t>Вес, тн</t>
  </si>
  <si>
    <t>ПК-63-15-8</t>
  </si>
  <si>
    <t>ПК-63-12-8</t>
  </si>
  <si>
    <t>ПК-60-15-8</t>
  </si>
  <si>
    <t>ПК-60-12-8</t>
  </si>
  <si>
    <t>ПК-57-15-8</t>
  </si>
  <si>
    <t>ПК-57-12-8</t>
  </si>
  <si>
    <t>ПК-54-15-8</t>
  </si>
  <si>
    <t>ПК-54-12-8</t>
  </si>
  <si>
    <t>ПК-51-15-8</t>
  </si>
  <si>
    <t>ПК-51-12-8</t>
  </si>
  <si>
    <t>ПК-48-15-8</t>
  </si>
  <si>
    <t>ПК-48-12-8</t>
  </si>
  <si>
    <t>ПК-42-15-8</t>
  </si>
  <si>
    <t>ПК-42-12-8</t>
  </si>
  <si>
    <t>ПК-36-15-8</t>
  </si>
  <si>
    <t>ПК-36-12-8</t>
  </si>
  <si>
    <t>ПК-30-15-8</t>
  </si>
  <si>
    <t>ПК-30-12-8</t>
  </si>
  <si>
    <t>ПК-27-15-8</t>
  </si>
  <si>
    <t>ПК-27-12-8</t>
  </si>
  <si>
    <t>ПК-24-15-8</t>
  </si>
  <si>
    <t>ПК-24-12-8</t>
  </si>
  <si>
    <t>2,06</t>
  </si>
  <si>
    <t>1,65</t>
  </si>
  <si>
    <t>1,96</t>
  </si>
  <si>
    <t>1,566</t>
  </si>
  <si>
    <t>1,86</t>
  </si>
  <si>
    <t>1,49</t>
  </si>
  <si>
    <t>1,76</t>
  </si>
  <si>
    <t>1,409</t>
  </si>
  <si>
    <t>1,67</t>
  </si>
  <si>
    <t>1,33</t>
  </si>
  <si>
    <t>1,57</t>
  </si>
  <si>
    <t>1,26</t>
  </si>
  <si>
    <t>1,37</t>
  </si>
  <si>
    <t>1,094</t>
  </si>
  <si>
    <t>1,18</t>
  </si>
  <si>
    <t>0,94</t>
  </si>
  <si>
    <t>0,98</t>
  </si>
  <si>
    <t>0,78</t>
  </si>
  <si>
    <t>0,89</t>
  </si>
  <si>
    <t>0,7</t>
  </si>
  <si>
    <t>0,62</t>
  </si>
  <si>
    <t>3,1</t>
  </si>
  <si>
    <t>2,42</t>
  </si>
  <si>
    <t>2,95</t>
  </si>
  <si>
    <t>2,3</t>
  </si>
  <si>
    <t>2,81</t>
  </si>
  <si>
    <t>2,05</t>
  </si>
  <si>
    <t>2,65</t>
  </si>
  <si>
    <t>1,95</t>
  </si>
  <si>
    <t>2,51</t>
  </si>
  <si>
    <t>1,8</t>
  </si>
  <si>
    <t>2,37</t>
  </si>
  <si>
    <t>1,73</t>
  </si>
  <si>
    <t>1,99</t>
  </si>
  <si>
    <t>1,62</t>
  </si>
  <si>
    <t>1,78</t>
  </si>
  <si>
    <t>1,39</t>
  </si>
  <si>
    <t>1,16</t>
  </si>
  <si>
    <t>1,34</t>
  </si>
  <si>
    <t>1,05</t>
  </si>
  <si>
    <t>1,2</t>
  </si>
  <si>
    <t>0,93</t>
  </si>
  <si>
    <t>Фундаментные блоки</t>
  </si>
  <si>
    <t>ФБС 9-3-6</t>
  </si>
  <si>
    <t>ФБС 9-4-6</t>
  </si>
  <si>
    <t>ФБС 9-5-6</t>
  </si>
  <si>
    <t>ФБС 9-6-6</t>
  </si>
  <si>
    <t>ФБС 12-3-6</t>
  </si>
  <si>
    <t>ФБС 12-4-6</t>
  </si>
  <si>
    <t>ФБС 12-5-6</t>
  </si>
  <si>
    <t>ФБС 12-6-6</t>
  </si>
  <si>
    <t>ФБС 24-3-6</t>
  </si>
  <si>
    <t>ФБС 24-4-6</t>
  </si>
  <si>
    <t>ФБС 24-5-6</t>
  </si>
  <si>
    <t>ФБС 24-6-6</t>
  </si>
  <si>
    <t>0,146</t>
  </si>
  <si>
    <t>0,35</t>
  </si>
  <si>
    <t>0,195</t>
  </si>
  <si>
    <t>0,468</t>
  </si>
  <si>
    <t>0,244</t>
  </si>
  <si>
    <t>0,59</t>
  </si>
  <si>
    <t>0,293</t>
  </si>
  <si>
    <t>0,191</t>
  </si>
  <si>
    <t>0,458</t>
  </si>
  <si>
    <t>0,265</t>
  </si>
  <si>
    <t>0,636</t>
  </si>
  <si>
    <t>0,331</t>
  </si>
  <si>
    <t>0,794</t>
  </si>
  <si>
    <t>0,398</t>
  </si>
  <si>
    <t>0,955</t>
  </si>
  <si>
    <t>0,406</t>
  </si>
  <si>
    <t>0,974</t>
  </si>
  <si>
    <t>0,543</t>
  </si>
  <si>
    <t>1,303</t>
  </si>
  <si>
    <t>0,679</t>
  </si>
  <si>
    <t>1,63</t>
  </si>
  <si>
    <t>0,815</t>
  </si>
  <si>
    <t>1,956</t>
  </si>
  <si>
    <t>Плиты дорожные</t>
  </si>
  <si>
    <t>2П30.18-30</t>
  </si>
  <si>
    <t>0,882</t>
  </si>
  <si>
    <t>2,21</t>
  </si>
  <si>
    <t>Фундаментные подушки</t>
  </si>
  <si>
    <t>ФЛ 6-12-4</t>
  </si>
  <si>
    <t>ФЛ 6-24-4</t>
  </si>
  <si>
    <t>ФЛ 8-12-4</t>
  </si>
  <si>
    <t>ФЛ 8-24-4</t>
  </si>
  <si>
    <t>ФЛ 10-8-4</t>
  </si>
  <si>
    <t>ФЛ 10-12-4</t>
  </si>
  <si>
    <t>ФЛ 10-24-4</t>
  </si>
  <si>
    <t>ФЛ 12-8-4</t>
  </si>
  <si>
    <t>ФЛ 12-12-4</t>
  </si>
  <si>
    <t>ФЛ 12-24-4</t>
  </si>
  <si>
    <t>ФЛ 14-8-4</t>
  </si>
  <si>
    <t>ФЛ 14-12-4</t>
  </si>
  <si>
    <t>ФЛ 14-24-4</t>
  </si>
  <si>
    <t>ФЛ 16-8-4</t>
  </si>
  <si>
    <t>ФЛ 16-12-4</t>
  </si>
  <si>
    <t>ФЛ 16-24-4</t>
  </si>
  <si>
    <t>0,18</t>
  </si>
  <si>
    <t>0,45</t>
  </si>
  <si>
    <t>0,37</t>
  </si>
  <si>
    <t>0,22</t>
  </si>
  <si>
    <t>0,55</t>
  </si>
  <si>
    <t>0,46</t>
  </si>
  <si>
    <t>1,15</t>
  </si>
  <si>
    <t>0,26</t>
  </si>
  <si>
    <t>0,65</t>
  </si>
  <si>
    <t>1,38</t>
  </si>
  <si>
    <t>0,31</t>
  </si>
  <si>
    <t>0,36</t>
  </si>
  <si>
    <t>0,91</t>
  </si>
  <si>
    <t>0,76</t>
  </si>
  <si>
    <t>0,41</t>
  </si>
  <si>
    <t>1,03</t>
  </si>
  <si>
    <t>0,86</t>
  </si>
  <si>
    <t>2,15</t>
  </si>
  <si>
    <t>0,25</t>
  </si>
  <si>
    <t>0,625</t>
  </si>
  <si>
    <t>Перемычки</t>
  </si>
  <si>
    <t>5ПБ 21-27П</t>
  </si>
  <si>
    <t>5ПБ 25-27П</t>
  </si>
  <si>
    <t>5ПБ 25-37П</t>
  </si>
  <si>
    <t>5ПБ 27-27П</t>
  </si>
  <si>
    <t>5ПБ 27-37П</t>
  </si>
  <si>
    <t>5ПБ 30-27П</t>
  </si>
  <si>
    <t>8ПБ 10-1П</t>
  </si>
  <si>
    <t>8ПБ 13-1П</t>
  </si>
  <si>
    <t>9ПБ 13-37П</t>
  </si>
  <si>
    <t>9ПБ 16-37П</t>
  </si>
  <si>
    <t>9ПБ 18-8П</t>
  </si>
  <si>
    <t>9ПБ 18-37П</t>
  </si>
  <si>
    <t>9ПБ 21-8П</t>
  </si>
  <si>
    <t>9ПБ 22-3П</t>
  </si>
  <si>
    <t>9ПБ 25-3П</t>
  </si>
  <si>
    <t>9ПБ 25-8П</t>
  </si>
  <si>
    <t>9ПБ 26-4П</t>
  </si>
  <si>
    <t>9ПБ 27-8П</t>
  </si>
  <si>
    <t>9ПБ 29-4П</t>
  </si>
  <si>
    <t>10ПБ 18-27П</t>
  </si>
  <si>
    <t>10ПБ 21-27П</t>
  </si>
  <si>
    <t>10ПБ 25-27П</t>
  </si>
  <si>
    <t>10ПБ 25-37П</t>
  </si>
  <si>
    <t>10ПБ 27-27П</t>
  </si>
  <si>
    <t>10ПБ 27-37П</t>
  </si>
  <si>
    <t>0,065</t>
  </si>
  <si>
    <t>0,028</t>
  </si>
  <si>
    <t>0,041</t>
  </si>
  <si>
    <t>0,103</t>
  </si>
  <si>
    <t>0,163</t>
  </si>
  <si>
    <t>0,114</t>
  </si>
  <si>
    <t>0,285</t>
  </si>
  <si>
    <t>0,135</t>
  </si>
  <si>
    <t>0,338</t>
  </si>
  <si>
    <t>0,15</t>
  </si>
  <si>
    <t>0,375</t>
  </si>
  <si>
    <t>0,164</t>
  </si>
  <si>
    <t>0,011</t>
  </si>
  <si>
    <t>0,014</t>
  </si>
  <si>
    <t>0,035</t>
  </si>
  <si>
    <t>0,029</t>
  </si>
  <si>
    <t>0,073</t>
  </si>
  <si>
    <t>0,088</t>
  </si>
  <si>
    <t>0,047</t>
  </si>
  <si>
    <t>0,118</t>
  </si>
  <si>
    <t>0,05</t>
  </si>
  <si>
    <t>0,125</t>
  </si>
  <si>
    <t>0,056</t>
  </si>
  <si>
    <t>0,14</t>
  </si>
  <si>
    <t>0,059</t>
  </si>
  <si>
    <t>0,148</t>
  </si>
  <si>
    <t>0,062</t>
  </si>
  <si>
    <t>0,155</t>
  </si>
  <si>
    <t>0,17</t>
  </si>
  <si>
    <t>0,086</t>
  </si>
  <si>
    <t>0,215</t>
  </si>
  <si>
    <t>0,098</t>
  </si>
  <si>
    <t>0,245</t>
  </si>
  <si>
    <t>0,117</t>
  </si>
  <si>
    <t>0,129</t>
  </si>
  <si>
    <t>0,323</t>
  </si>
  <si>
    <t>Гаражи бетонные</t>
  </si>
  <si>
    <t>Монтаж и доставка по Кинешме без подсыпки</t>
  </si>
  <si>
    <t>30000</t>
  </si>
  <si>
    <t>Заборы строительные</t>
  </si>
  <si>
    <t>ПЗ-1</t>
  </si>
  <si>
    <t>ПЗ-3</t>
  </si>
  <si>
    <t>Ф-8</t>
  </si>
  <si>
    <t>Элементы колодцев</t>
  </si>
  <si>
    <t>ППК 10-1</t>
  </si>
  <si>
    <t>ПДК 10-1-1</t>
  </si>
  <si>
    <t>ППК 15-1</t>
  </si>
  <si>
    <t>ПДК 15-1</t>
  </si>
  <si>
    <t>Люк К-1</t>
  </si>
  <si>
    <t>0,43</t>
  </si>
  <si>
    <t>0,6</t>
  </si>
  <si>
    <t>0,4</t>
  </si>
  <si>
    <t>1</t>
  </si>
  <si>
    <t>0,077</t>
  </si>
  <si>
    <t>Элементы теплотрасс</t>
  </si>
  <si>
    <t>Лоток Л-4</t>
  </si>
  <si>
    <t>Плита П-2тр</t>
  </si>
  <si>
    <t>Плита П-3тр</t>
  </si>
  <si>
    <t>Плита П-4тр</t>
  </si>
  <si>
    <t>1,01</t>
  </si>
  <si>
    <t>0,21</t>
  </si>
  <si>
    <t>0,105</t>
  </si>
  <si>
    <t>Элементы благоустройства</t>
  </si>
  <si>
    <t>Поребрик ПР-1</t>
  </si>
  <si>
    <t>Бордюр БР-1</t>
  </si>
  <si>
    <t>Бордюр БР-2</t>
  </si>
  <si>
    <t>Лестничные площадки</t>
  </si>
  <si>
    <t>ЛП1-1 Лестничная площадка</t>
  </si>
  <si>
    <t>ЛП2-2 Лестничная площадка</t>
  </si>
  <si>
    <t>ЛП3 Лестничная площадка</t>
  </si>
  <si>
    <t>ЛП3-01 Лестничная площадка</t>
  </si>
  <si>
    <t>ЛП3-02 Лестничная площадка</t>
  </si>
  <si>
    <t>Ступени</t>
  </si>
  <si>
    <t>ЛС11 Ступень</t>
  </si>
  <si>
    <t>ЛС11-1 Ступень</t>
  </si>
  <si>
    <t>ЛС11-1Л Ступень</t>
  </si>
  <si>
    <t>ЛС11.17 Ступень</t>
  </si>
  <si>
    <t>ЛС11.17-1 Ступень</t>
  </si>
  <si>
    <t>ЛС11.17-1Л Ступень</t>
  </si>
  <si>
    <t>ЛС12 Ступень</t>
  </si>
  <si>
    <t>ЛС12-1 Ступень</t>
  </si>
  <si>
    <t>ЛС12-1Л Ступень</t>
  </si>
  <si>
    <t>ЛС14 Ступень</t>
  </si>
  <si>
    <t>ЛС14-1 Ступень</t>
  </si>
  <si>
    <t>ЛС14-1Л Ступень</t>
  </si>
  <si>
    <t>ЛС15 Ступень</t>
  </si>
  <si>
    <t>ЛС15-1 Ступень</t>
  </si>
  <si>
    <t>ЛС17 Ступень</t>
  </si>
  <si>
    <t>ЛС17-1 Ступень</t>
  </si>
  <si>
    <t>ЛС17-1Л Ступень</t>
  </si>
  <si>
    <t>ЛС23 Ступень</t>
  </si>
  <si>
    <t>ЛС23-1 Ступень</t>
  </si>
  <si>
    <t>ЛС23-1Л Ступень</t>
  </si>
  <si>
    <t>ЛС9.17 Ступень</t>
  </si>
  <si>
    <t>ЛС9.17-1 Ступень</t>
  </si>
  <si>
    <t>Лестничные марши</t>
  </si>
  <si>
    <t>ЛМ27-11 Лестничный марш</t>
  </si>
  <si>
    <t>ЛМ27-12 Лестничный марш</t>
  </si>
  <si>
    <t>Цена наличный расчет</t>
  </si>
  <si>
    <t>Цена безналичный расчет</t>
  </si>
  <si>
    <t>Наименование продукции</t>
  </si>
  <si>
    <t>Ед.изм.</t>
  </si>
  <si>
    <t>Товарный бетон П3/П4</t>
  </si>
  <si>
    <t>М-100 В-7,5 П3/П4</t>
  </si>
  <si>
    <t>м3</t>
  </si>
  <si>
    <t>М-150 В-12,5 П3/П4</t>
  </si>
  <si>
    <t>М-200 В-15 П3/П4</t>
  </si>
  <si>
    <t>М-250 В-20 П3/П4</t>
  </si>
  <si>
    <t>М-300 В-22,5 П3/П4</t>
  </si>
  <si>
    <t>М-350 В-25 П3/П4</t>
  </si>
  <si>
    <t>М-400 В-30 П3/П4</t>
  </si>
  <si>
    <t xml:space="preserve">Раствор </t>
  </si>
  <si>
    <t>М-50</t>
  </si>
  <si>
    <t>М-75</t>
  </si>
  <si>
    <t>М-100</t>
  </si>
  <si>
    <t>М-150</t>
  </si>
  <si>
    <t>Пескобетон</t>
  </si>
  <si>
    <t xml:space="preserve"> • заводской контроль качества - аттестованная лаборатория</t>
  </si>
  <si>
    <t xml:space="preserve"> • весовой контроль на электронных весах</t>
  </si>
  <si>
    <t xml:space="preserve"> • отгрузка продукции с двух независимых бетоносмесительных узлов</t>
  </si>
  <si>
    <t xml:space="preserve"> • возможность работы по гибкому графику (работа в выходные, праздничные дни, продленную смену)</t>
  </si>
  <si>
    <t xml:space="preserve"> • своевременная доставка</t>
  </si>
  <si>
    <t>Цена безнал</t>
  </si>
  <si>
    <t>Цена до -5 безнал</t>
  </si>
  <si>
    <t>Цена до -5 нал</t>
  </si>
  <si>
    <t>Цена до -10 безнал</t>
  </si>
  <si>
    <t>Цена до -10 нал</t>
  </si>
  <si>
    <t>Цена до -15 безнал</t>
  </si>
  <si>
    <t>Цена до -15 нал</t>
  </si>
  <si>
    <t xml:space="preserve"> • гарантированные поставки (производительность оборудования до 400 м3 товарного бетона в рабочую смену)</t>
  </si>
  <si>
    <t xml:space="preserve"> • современное бетоносмесительное оборудование</t>
  </si>
  <si>
    <t xml:space="preserve"> • большой парк автоспецтехники (самосвалы, миксера от 2 м3 до 6 м3)</t>
  </si>
  <si>
    <t>• предоставляем услуг автобетононасоса</t>
  </si>
  <si>
    <t>Низкая цена бетона – миф или реальность?</t>
  </si>
  <si>
    <t>Цена нал</t>
  </si>
  <si>
    <r>
      <t xml:space="preserve">Часто у покупателей возникает вопрос о том, почему в продаже есть более дешевый бетон, чем тот, что предлагаем мы. Поскольку для производства бетона нужен определенный набор материалов и применима одна и та же рецептура, то стоимость продукции может варьироваться в пределах 2%. Если же Вы встретите цену, которая ниже среднерыночной на 10%, то причина может быть либо в низком качестве материала, либо в недогрузе.
Количество бетона, которое было загружено производителем на заводе, и то, что приедет к покупателю разниться. В ГОСТе и СНИПе прописан этот момент. Но часто это, как лазейку, используют нечестные продавцы.
Как осуществляется обман? Бетон подвержен уплотнению. В соответствии с ГОСТом  коэффициент уплотнения колеблется в пределах 2-3%. Делая заказ, предусмотрите то, чтобы было заказано на 3% больше бетона, чем Вам нужно. Кроме того, в СНИПе указано, что порядка 2% бетона может уплотниться при транспортировке. Добросовестный поставщик берет на себя эту погрешность. Но часто, к сожалению, продавцы этим пренебрегают. В итоге до заказчика вместо нужных ста кубов может дойти 95. И в случае претензий, поставщик объяснит недогруз нормами, учтенными в документах.
Сложно измерить точный объем поставляемого бетона. Далеко не всегда применяется мерная бадья, разгрузка осуществляется бетононасосом или сливом и становиться практически невозможно доказать что получено бетона меньше, чем его должно быть. Например, вместо заказанных  8 кубов, недобросовестный поставщик может заложить 7,5 кубов бетона.  Раскрыть эту махинацию очень сложно.
Наша компания Кинешемский ДСК с полной ответственностью заявляет, что мы не обманываем наших заказчиков. В махинациях мы не участвуем. Подвергните наш бетон любым измерениям и убедитесь в том, что мы честны.
</t>
    </r>
    <r>
      <rPr>
        <b/>
        <sz val="10"/>
        <color indexed="10"/>
        <rFont val="Calibri"/>
        <family val="2"/>
        <charset val="204"/>
      </rPr>
      <t>Выбирайте поставщика, руководствуясь здравым смыслом!</t>
    </r>
  </si>
  <si>
    <t>sale@dskpro.ru</t>
  </si>
  <si>
    <t>Прайс  на товарные смеси</t>
  </si>
  <si>
    <t>Почта:</t>
  </si>
  <si>
    <t>Прайс лист на ЖБИ</t>
  </si>
  <si>
    <t>Почта отдела сбыта</t>
  </si>
  <si>
    <t>Кинешемский ДСК</t>
  </si>
  <si>
    <t>Прайс  на перевозку товарной продукции</t>
  </si>
  <si>
    <t>Расстояние перевозки</t>
  </si>
  <si>
    <t>6 м3</t>
  </si>
  <si>
    <t>16-20 км</t>
  </si>
  <si>
    <t>21-25 км</t>
  </si>
  <si>
    <t>26-30 км</t>
  </si>
  <si>
    <t>31-35 км</t>
  </si>
  <si>
    <t>36-40 км</t>
  </si>
  <si>
    <t>41-45 км</t>
  </si>
  <si>
    <t>46-50 км</t>
  </si>
  <si>
    <t>51-55 км</t>
  </si>
  <si>
    <t>56-60 км</t>
  </si>
  <si>
    <t>61-65 км</t>
  </si>
  <si>
    <t>66-70 км</t>
  </si>
  <si>
    <t>71-75 км</t>
  </si>
  <si>
    <t>76-80 км</t>
  </si>
  <si>
    <t>81-85 км</t>
  </si>
  <si>
    <t>86-90 км</t>
  </si>
  <si>
    <t>91-95 км</t>
  </si>
  <si>
    <t>96-100 км</t>
  </si>
  <si>
    <t>101-105 км</t>
  </si>
  <si>
    <t>106-110 км</t>
  </si>
  <si>
    <t>111-115 км</t>
  </si>
  <si>
    <t>116-120 км</t>
  </si>
  <si>
    <t>121-125 км</t>
  </si>
  <si>
    <t>126-130 км</t>
  </si>
  <si>
    <t>Наименование</t>
  </si>
  <si>
    <t>Еденица измерения</t>
  </si>
  <si>
    <t>Миксер (сверхнормативное время работы), &gt; 30 мин</t>
  </si>
  <si>
    <t>час</t>
  </si>
  <si>
    <t>А/т услуги самосвал до 2м3 по городу</t>
  </si>
  <si>
    <t>рейс</t>
  </si>
  <si>
    <t>А/т услуги самосвал  до 3м3 по городу</t>
  </si>
  <si>
    <t>А/т услуги трал, самосвал г/п до 10 т по городу</t>
  </si>
  <si>
    <t>А/т услуги трал, самосвал г/п до 15т по городу</t>
  </si>
  <si>
    <t>А/т услуги трал, самосвал г/п до 20 т по городу</t>
  </si>
  <si>
    <t>А/т услуги трал, самосвал г/п до 25 т по городу</t>
  </si>
  <si>
    <t>А/т услуги трал г/п до 20-25 т (кузов 2.5х13.6м) по городу</t>
  </si>
  <si>
    <t xml:space="preserve">Трал, самосвал (сверхнормативное время работы), &gt; 40мин </t>
  </si>
  <si>
    <t xml:space="preserve">А/т услуги автокран г/п до 25 т </t>
  </si>
  <si>
    <t>А/т услуги бетононасос стрела до 37м (доп. оборудование до 70 м)</t>
  </si>
  <si>
    <t>4 м3</t>
  </si>
  <si>
    <t>нал</t>
  </si>
  <si>
    <t>безнал</t>
  </si>
  <si>
    <t>наличный расчет</t>
  </si>
  <si>
    <r>
      <t xml:space="preserve">Почта: </t>
    </r>
    <r>
      <rPr>
        <b/>
        <u/>
        <sz val="12"/>
        <rFont val="Calibri"/>
        <family val="2"/>
        <charset val="204"/>
      </rPr>
      <t>sale@dskpro.ru</t>
    </r>
  </si>
  <si>
    <r>
      <t xml:space="preserve">Сайт: </t>
    </r>
    <r>
      <rPr>
        <b/>
        <u/>
        <sz val="12"/>
        <rFont val="Calibri"/>
        <family val="2"/>
        <charset val="204"/>
      </rPr>
      <t>dskpro.ru</t>
    </r>
  </si>
  <si>
    <t>Прайс на инертные материалы</t>
  </si>
  <si>
    <t>т/м3</t>
  </si>
  <si>
    <t>м3/т</t>
  </si>
  <si>
    <t>руб. за тонну</t>
  </si>
  <si>
    <t>руб. за м3</t>
  </si>
  <si>
    <t>Песок</t>
  </si>
  <si>
    <t>1т=0,66м3</t>
  </si>
  <si>
    <t>1м3=1,51т</t>
  </si>
  <si>
    <t>Гранит 3/10</t>
  </si>
  <si>
    <t>1т=0,78м3</t>
  </si>
  <si>
    <t>1м3=1,3т</t>
  </si>
  <si>
    <t>Щебень 5/20</t>
  </si>
  <si>
    <t>1т=0,72м3</t>
  </si>
  <si>
    <t>1м3=1,4т</t>
  </si>
  <si>
    <t>Нал</t>
  </si>
  <si>
    <t>Безнал</t>
  </si>
  <si>
    <t>Керамзит</t>
  </si>
  <si>
    <t>Прайс на пеноблоки</t>
  </si>
  <si>
    <t>Блок</t>
  </si>
  <si>
    <t>Размер</t>
  </si>
  <si>
    <t>Плотность</t>
  </si>
  <si>
    <t>Количество пеноблоков на европоддоне 777 шт</t>
  </si>
  <si>
    <t>Залоговая цена за поддон 222 рублей</t>
  </si>
  <si>
    <t>sadsad</t>
  </si>
  <si>
    <t>40 штук</t>
  </si>
  <si>
    <t>Прайс на панели стеновые</t>
  </si>
  <si>
    <t>Цена по запросу</t>
  </si>
  <si>
    <t>Прайс на сантехнические кабины</t>
  </si>
  <si>
    <t>Прайс на элементы шахт лифтов</t>
  </si>
  <si>
    <t>Прайс на вентиляционные блоки</t>
  </si>
  <si>
    <t>Вес по заказу, т</t>
  </si>
  <si>
    <t>Кол-во к заказу, шт</t>
  </si>
  <si>
    <t>Итого</t>
  </si>
  <si>
    <t>ИТОГО ПО ВСЕ РАЗДЕЛАМ</t>
  </si>
  <si>
    <t>Панели стеновые. Внутренние для жилых и общественных зданий</t>
  </si>
  <si>
    <t>многослойные и однослойные панели;</t>
  </si>
  <si>
    <t>фасадные элементы;</t>
  </si>
  <si>
    <t>индивидуальные изделия сложной геометрической формы.</t>
  </si>
  <si>
    <t>Внутренние стеновые панели изготавливаются по ГОСТ 12504 из тяжелого и легкого бетонов и предназначены для внутренних несущих стен  перегородок жилых и общественных зданий. В случаях, предусмотренных проектом, панели могут иметь: вырезы, пазы, стальные закладные изделия и другие конструктивные элементы, предназначенные для соединения со смежными конструкциями здания, а также для опирания и закрепления элементов лестниц и других примыкающих конструкций. Технологические отверстия под сантехнику, внутренняя электропроводка, штепсельные розетки, трубы скрытой проводки, распределительные коробки устанавливаются заранее на производстве.</t>
  </si>
  <si>
    <r>
      <t>Конвейерная технологическая линия с </t>
    </r>
    <r>
      <rPr>
        <b/>
        <sz val="11"/>
        <color indexed="8"/>
        <rFont val="Calibri"/>
        <family val="2"/>
        <charset val="204"/>
      </rPr>
      <t>современным оборудованием</t>
    </r>
    <r>
      <rPr>
        <sz val="11"/>
        <color indexed="8"/>
        <rFont val="Calibri"/>
        <family val="2"/>
        <charset val="204"/>
      </rPr>
      <t>, позволяет выпускать широкую номенклатуру железобетонных изделий в горизонтальном исполнении:</t>
    </r>
  </si>
  <si>
    <t>Тип изделия</t>
  </si>
  <si>
    <t>Длина, мм</t>
  </si>
  <si>
    <t>Высота, мм</t>
  </si>
  <si>
    <t>Толщина В, мм</t>
  </si>
  <si>
    <t>Тяжелый бетон ρ=2400 кг/м3</t>
  </si>
  <si>
    <t>Керамзитобетон
ρ=1600-1800 кг/м3</t>
  </si>
  <si>
    <t>ПСП</t>
  </si>
  <si>
    <t>ПСВ</t>
  </si>
  <si>
    <t>ПГВ</t>
  </si>
  <si>
    <t>ПГП</t>
  </si>
  <si>
    <t xml:space="preserve">Панели подразделяются на следующие типы:
1)    Для надземных этажей:
• ПСВ – несущие цельные,
• ПГВ – ненесущие цельные;
2)    Для подвального и цокольного этажей или технического подполья:
• ПСП – несущие цельные,
• ПГП – ненесущие цельные;
3)    Для чердака:
• ПСЧ – несущие цельные,
• ПГЧ – ненесущие цельные;
</t>
  </si>
  <si>
    <r>
      <rPr>
        <b/>
        <sz val="11"/>
        <color indexed="8"/>
        <rFont val="Calibri"/>
        <family val="2"/>
        <charset val="204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
1)    Возможные габариты изготавливаемых изделий в соответствие с имеющейся на сегодняшний день бортовой опалубкой:
• 2060 х 160;
• 2740 х 160;
• 2980 х 160 (200);
• 2730 х 80.
2)    Возможно изготовление панелей с размерами, отличными от указанных выше, но не более максимально возможных (см. таблица).
3)    Каналы скрытой электропроводки и з/д показаны условно.
4)    Размеры дверных и оконных проемов устанавливаются в соответствии с рабочими чертежами.
5)    Значения нормируемой отпускной прочности бетона панелей в % от класса по прочности на сжатие должно быть не менее:
• 70% - для тяжелого бетона и для легкого бетона класса В 12,5 и выше;
• 80% - для легкого бетона класса В 7,5 и ниже;
• 90% - для тяжелого бетона и для легкого бетонов в холодный период года.</t>
    </r>
  </si>
  <si>
    <t>Сантехнические кабины железобетонные</t>
  </si>
  <si>
    <t>Железобетонные ненесущие санитарно-технические кабины, изготовляемые из тяжелого бетона, предназначены для применения в жилых и общественных зданиях. В кабинах предусматривают устройства, обеспечивающие вентиляцию воздуха. Вентиляцию организуют через вентиляционные отверстия в стенах кабин, соединенные с отверстиями в вентиляционных блоках.
Кабины изготавливают в виде объемного блока типа "колпак", устанавливаемого на ребра плиты днища кабины и соединяемого с ними закладными изделиями на сварке. Днища кабин (с конструкцией пола) должны быть водонепроницаемыми.
Значение нормируемой отпускной прочности бетона кабин следует принимать равным 70% класса бетонан по прочности на сжатие. При поставке кабин в холодный период года допускается повышать значение нормируемой отпускной прочности бетона до 80% от класса по прочности на сжатие.</t>
  </si>
  <si>
    <t>Элементы шахт лифтов</t>
  </si>
  <si>
    <t>Панели шахт лифтов предназначены для общественных зданий до 12 этажей в обычных условиях строительства с высотой этажа до 3,0 м. Предельная высота шахты 50 м. Панели ПШЛ применяются для шахт пассажирского лифта грузоподъемностью 400 кг (с кабиной 1580х1730) и грузопассажирского лифта грузоподъемностью 630 кг (с кабиной 2680х1730). Предел огнестойкости конструкции соответствует 1 степени огнестойкости зданий.
Ствол шахты представляет собой многозвеньевую пространственную тонкостенную конструкцию, составленную из плоских панелей, соединенных между собой в плане соединительными деталями. Для повышения устойчивости он шарнирно крепится к примыкающим  конструкциям перекрытия (опирание междуэтажных перекрытий и стен машинного помещения на шахту не допускается).</t>
  </si>
  <si>
    <t>Вентиляционные блоки железобетонные</t>
  </si>
  <si>
    <t>Вентиляционные железобетонные блоки предназначены для создания системы вытяжной вентиляции, необходимой в сантехнических помещениях, кухнях, гаражах, помещений без окон и т.д.
Блоки изготавливаются в вертикальном исполнении. Вентиляционные блоки предназначены для естественной вытяжной вентиляции жилых и общественных зданий с высотой этажа 3,0 м.</t>
  </si>
  <si>
    <t>КC 10-9</t>
  </si>
  <si>
    <t>КC 15-9</t>
  </si>
  <si>
    <t>ЛМ2  Лестничный марш</t>
  </si>
  <si>
    <t>8ПБ 16-1П</t>
  </si>
  <si>
    <t>8ПБ 17-2П</t>
  </si>
  <si>
    <t>8ПБ 19-3П</t>
  </si>
  <si>
    <t>0,06</t>
  </si>
  <si>
    <t>0,018</t>
  </si>
  <si>
    <t>0,019</t>
  </si>
  <si>
    <t>0,021</t>
  </si>
  <si>
    <t>ПТ-1</t>
  </si>
  <si>
    <t>ФБС 24-4-6(из ост.бетона)</t>
  </si>
  <si>
    <t>ФБС 24-6-6(из ост.бетона)</t>
  </si>
  <si>
    <t>Гараж 6,1х4,0 проём ворот 3,0х2,57 Газель</t>
  </si>
  <si>
    <t>Гараж 6,1х4,5 проём ворот 3,0х2,57 Газель</t>
  </si>
  <si>
    <t>Гараж 6,1х5,1 проём ворот 3,0х2,57 Газель</t>
  </si>
  <si>
    <t>Гараж 6,1х6,0 проём ворот 3,0х2,57 Газель</t>
  </si>
  <si>
    <t>Гараж 6,1х12 проём  ворот 3,0х2,57 Газель</t>
  </si>
  <si>
    <t>Гараж 6,1х6,0 проём ворот 2,5х2,3   Жигули</t>
  </si>
  <si>
    <t>Гараж 6,1х5,1 проём ворот 2,5х2,3   Жигули</t>
  </si>
  <si>
    <t>Гараж 6,1х4,5 проём ворот 2,5х2,3   Жигули</t>
  </si>
  <si>
    <t>Гараж 6,1х4,0 проём воротв 2,5х2,3   Жигули</t>
  </si>
  <si>
    <t>Ворота Газель 3,0x2,57</t>
  </si>
  <si>
    <t>Монтаж и доставка до Иваново без подсыпки</t>
  </si>
  <si>
    <t>5- 15 км</t>
  </si>
  <si>
    <t>0-5 км</t>
  </si>
  <si>
    <t xml:space="preserve">А/т услуги манипулятора г/п до 5 т по городу стреладо 3,5т </t>
  </si>
  <si>
    <t>22,03,2016</t>
  </si>
  <si>
    <t>7 (49331) 4-01-07</t>
  </si>
  <si>
    <t>23,04,2018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</si>
</sst>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3" formatCode="#,##0_ ;\-#,##0\ "/>
    <numFmt numFmtId="176" formatCode="dd/mm/yy;@"/>
  </numFmts>
  <fonts count="4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b/>
      <i/>
      <sz val="12"/>
      <name val="Calibri"/>
      <family val="2"/>
      <charset val="204"/>
    </font>
    <font>
      <b/>
      <u/>
      <sz val="12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10"/>
      <name val="Calibri"/>
      <family val="2"/>
      <charset val="204"/>
    </font>
    <font>
      <u/>
      <sz val="14"/>
      <name val="Calibri"/>
      <family val="2"/>
      <charset val="204"/>
    </font>
    <font>
      <sz val="10"/>
      <color indexed="8"/>
      <name val="Calibri"/>
      <family val="2"/>
      <charset val="204"/>
    </font>
    <font>
      <b/>
      <u/>
      <sz val="14"/>
      <color indexed="10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b/>
      <i/>
      <sz val="14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4"/>
      <name val="Arial Cyr"/>
      <charset val="204"/>
    </font>
    <font>
      <sz val="14"/>
      <name val="Calibri"/>
      <family val="2"/>
      <charset val="204"/>
    </font>
    <font>
      <b/>
      <sz val="16"/>
      <color indexed="9"/>
      <name val="Calibri"/>
      <family val="2"/>
      <charset val="204"/>
    </font>
    <font>
      <sz val="11"/>
      <name val="Calibri"/>
      <family val="2"/>
      <charset val="204"/>
    </font>
    <font>
      <u/>
      <sz val="12"/>
      <name val="Calibri"/>
      <family val="2"/>
      <charset val="204"/>
    </font>
    <font>
      <sz val="2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Roman"/>
      <family val="1"/>
      <charset val="255"/>
    </font>
    <font>
      <u/>
      <sz val="11"/>
      <color theme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</cellStyleXfs>
  <cellXfs count="191">
    <xf numFmtId="0" fontId="0" fillId="0" borderId="0" xfId="0"/>
    <xf numFmtId="0" fontId="43" fillId="0" borderId="0" xfId="1"/>
    <xf numFmtId="0" fontId="2" fillId="0" borderId="0" xfId="0" applyFont="1"/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0" xfId="0" applyFill="1"/>
    <xf numFmtId="171" fontId="7" fillId="0" borderId="2" xfId="2" applyFont="1" applyFill="1" applyBorder="1" applyAlignment="1">
      <alignment horizontal="center" vertical="center" wrapText="1"/>
    </xf>
    <xf numFmtId="171" fontId="10" fillId="0" borderId="2" xfId="2" applyFont="1" applyFill="1" applyBorder="1" applyAlignment="1">
      <alignment vertical="center"/>
    </xf>
    <xf numFmtId="0" fontId="5" fillId="0" borderId="2" xfId="0" applyFont="1" applyBorder="1"/>
    <xf numFmtId="3" fontId="5" fillId="0" borderId="2" xfId="0" applyNumberFormat="1" applyFont="1" applyBorder="1"/>
    <xf numFmtId="171" fontId="8" fillId="0" borderId="2" xfId="2" applyFont="1" applyFill="1" applyBorder="1" applyAlignment="1">
      <alignment horizontal="center" vertical="center"/>
    </xf>
    <xf numFmtId="173" fontId="7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5" fillId="3" borderId="0" xfId="0" applyFont="1" applyFill="1"/>
    <xf numFmtId="3" fontId="5" fillId="3" borderId="0" xfId="0" applyNumberFormat="1" applyFont="1" applyFill="1"/>
    <xf numFmtId="0" fontId="0" fillId="0" borderId="0" xfId="0" applyBorder="1"/>
    <xf numFmtId="173" fontId="7" fillId="4" borderId="2" xfId="2" applyNumberFormat="1" applyFont="1" applyFill="1" applyBorder="1" applyAlignment="1">
      <alignment horizontal="center" vertical="center"/>
    </xf>
    <xf numFmtId="171" fontId="7" fillId="4" borderId="2" xfId="2" applyFont="1" applyFill="1" applyBorder="1" applyAlignment="1">
      <alignment horizontal="center" vertical="center" wrapText="1"/>
    </xf>
    <xf numFmtId="171" fontId="7" fillId="5" borderId="2" xfId="2" applyFont="1" applyFill="1" applyBorder="1" applyAlignment="1">
      <alignment horizontal="center" vertical="center" wrapText="1"/>
    </xf>
    <xf numFmtId="173" fontId="7" fillId="5" borderId="2" xfId="2" applyNumberFormat="1" applyFont="1" applyFill="1" applyBorder="1" applyAlignment="1">
      <alignment horizontal="center" vertical="center"/>
    </xf>
    <xf numFmtId="1" fontId="8" fillId="4" borderId="2" xfId="2" applyNumberFormat="1" applyFont="1" applyFill="1" applyBorder="1" applyAlignment="1">
      <alignment horizontal="center" vertical="center"/>
    </xf>
    <xf numFmtId="3" fontId="8" fillId="4" borderId="2" xfId="2" applyNumberFormat="1" applyFont="1" applyFill="1" applyBorder="1" applyAlignment="1">
      <alignment horizontal="center" vertical="center"/>
    </xf>
    <xf numFmtId="0" fontId="0" fillId="0" borderId="2" xfId="0" applyBorder="1"/>
    <xf numFmtId="10" fontId="8" fillId="0" borderId="2" xfId="2" applyNumberFormat="1" applyFont="1" applyFill="1" applyBorder="1" applyAlignment="1">
      <alignment horizontal="center" vertical="center"/>
    </xf>
    <xf numFmtId="0" fontId="13" fillId="0" borderId="0" xfId="0" applyFont="1"/>
    <xf numFmtId="0" fontId="11" fillId="0" borderId="0" xfId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8" fillId="0" borderId="1" xfId="0" applyFont="1" applyBorder="1" applyAlignment="1"/>
    <xf numFmtId="0" fontId="0" fillId="0" borderId="0" xfId="0" applyBorder="1" applyAlignment="1">
      <alignment horizontal="right"/>
    </xf>
    <xf numFmtId="0" fontId="11" fillId="0" borderId="0" xfId="1" applyFont="1" applyBorder="1"/>
    <xf numFmtId="0" fontId="11" fillId="0" borderId="1" xfId="1" applyFont="1" applyBorder="1"/>
    <xf numFmtId="0" fontId="5" fillId="0" borderId="2" xfId="0" applyFont="1" applyBorder="1" applyAlignment="1">
      <alignment horizontal="center" vertical="center" wrapText="1"/>
    </xf>
    <xf numFmtId="0" fontId="19" fillId="0" borderId="0" xfId="0" applyFont="1"/>
    <xf numFmtId="0" fontId="20" fillId="0" borderId="3" xfId="0" applyFont="1" applyBorder="1" applyAlignment="1"/>
    <xf numFmtId="0" fontId="7" fillId="0" borderId="2" xfId="0" applyFont="1" applyBorder="1" applyAlignment="1">
      <alignment horizontal="center" vertical="center" wrapText="1"/>
    </xf>
    <xf numFmtId="3" fontId="26" fillId="5" borderId="4" xfId="0" applyNumberFormat="1" applyFont="1" applyFill="1" applyBorder="1" applyAlignment="1">
      <alignment horizontal="center"/>
    </xf>
    <xf numFmtId="3" fontId="26" fillId="4" borderId="5" xfId="0" applyNumberFormat="1" applyFont="1" applyFill="1" applyBorder="1" applyAlignment="1">
      <alignment horizontal="center"/>
    </xf>
    <xf numFmtId="3" fontId="26" fillId="5" borderId="6" xfId="0" applyNumberFormat="1" applyFont="1" applyFill="1" applyBorder="1" applyAlignment="1">
      <alignment horizontal="center"/>
    </xf>
    <xf numFmtId="3" fontId="26" fillId="4" borderId="7" xfId="0" applyNumberFormat="1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5" borderId="2" xfId="0" applyFont="1" applyFill="1" applyBorder="1"/>
    <xf numFmtId="0" fontId="5" fillId="4" borderId="2" xfId="0" applyFont="1" applyFill="1" applyBorder="1"/>
    <xf numFmtId="0" fontId="29" fillId="0" borderId="0" xfId="1" applyFont="1"/>
    <xf numFmtId="0" fontId="29" fillId="0" borderId="0" xfId="1" applyFont="1" applyBorder="1"/>
    <xf numFmtId="0" fontId="5" fillId="0" borderId="2" xfId="0" applyFont="1" applyBorder="1" applyAlignment="1">
      <alignment horizontal="left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6" borderId="11" xfId="0" applyFont="1" applyFill="1" applyBorder="1"/>
    <xf numFmtId="0" fontId="5" fillId="6" borderId="1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/>
    </xf>
    <xf numFmtId="49" fontId="5" fillId="0" borderId="11" xfId="0" applyNumberFormat="1" applyFont="1" applyBorder="1" applyAlignment="1">
      <alignment wrapText="1"/>
    </xf>
    <xf numFmtId="49" fontId="5" fillId="0" borderId="11" xfId="0" applyNumberFormat="1" applyFont="1" applyBorder="1" applyAlignment="1">
      <alignment horizontal="center"/>
    </xf>
    <xf numFmtId="0" fontId="5" fillId="5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49" fontId="5" fillId="6" borderId="11" xfId="0" applyNumberFormat="1" applyFont="1" applyFill="1" applyBorder="1" applyAlignment="1">
      <alignment wrapText="1"/>
    </xf>
    <xf numFmtId="49" fontId="5" fillId="6" borderId="11" xfId="0" applyNumberFormat="1" applyFont="1" applyFill="1" applyBorder="1" applyAlignment="1">
      <alignment horizontal="center"/>
    </xf>
    <xf numFmtId="0" fontId="4" fillId="6" borderId="12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wrapText="1"/>
    </xf>
    <xf numFmtId="0" fontId="5" fillId="0" borderId="11" xfId="0" applyFont="1" applyBorder="1"/>
    <xf numFmtId="4" fontId="5" fillId="6" borderId="11" xfId="0" applyNumberFormat="1" applyFont="1" applyFill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4" fillId="0" borderId="11" xfId="0" applyFont="1" applyBorder="1"/>
    <xf numFmtId="0" fontId="5" fillId="0" borderId="11" xfId="0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49" fontId="23" fillId="0" borderId="11" xfId="0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6" borderId="11" xfId="0" applyFont="1" applyFill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wrapText="1"/>
    </xf>
    <xf numFmtId="0" fontId="22" fillId="4" borderId="12" xfId="0" applyFont="1" applyFill="1" applyBorder="1" applyAlignment="1">
      <alignment horizontal="center" wrapText="1"/>
    </xf>
    <xf numFmtId="0" fontId="4" fillId="6" borderId="13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wrapText="1"/>
    </xf>
    <xf numFmtId="0" fontId="22" fillId="5" borderId="14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49" fontId="4" fillId="6" borderId="13" xfId="0" applyNumberFormat="1" applyFont="1" applyFill="1" applyBorder="1" applyAlignment="1">
      <alignment wrapText="1"/>
    </xf>
    <xf numFmtId="1" fontId="0" fillId="8" borderId="10" xfId="0" applyNumberFormat="1" applyFont="1" applyFill="1" applyBorder="1" applyAlignment="1">
      <alignment horizontal="center"/>
    </xf>
    <xf numFmtId="0" fontId="5" fillId="7" borderId="11" xfId="0" applyNumberFormat="1" applyFont="1" applyFill="1" applyBorder="1" applyAlignment="1" applyProtection="1">
      <alignment horizontal="center"/>
      <protection locked="0"/>
    </xf>
    <xf numFmtId="1" fontId="5" fillId="7" borderId="11" xfId="0" applyNumberFormat="1" applyFont="1" applyFill="1" applyBorder="1" applyAlignment="1" applyProtection="1">
      <alignment horizontal="center"/>
      <protection locked="0"/>
    </xf>
    <xf numFmtId="1" fontId="5" fillId="7" borderId="12" xfId="0" applyNumberFormat="1" applyFont="1" applyFill="1" applyBorder="1" applyAlignment="1" applyProtection="1">
      <alignment horizontal="center"/>
      <protection locked="0"/>
    </xf>
    <xf numFmtId="1" fontId="5" fillId="7" borderId="13" xfId="0" applyNumberFormat="1" applyFont="1" applyFill="1" applyBorder="1" applyAlignment="1" applyProtection="1">
      <alignment horizontal="center"/>
      <protection locked="0"/>
    </xf>
    <xf numFmtId="1" fontId="5" fillId="7" borderId="11" xfId="0" applyNumberFormat="1" applyFont="1" applyFill="1" applyBorder="1" applyAlignment="1" applyProtection="1">
      <alignment horizontal="center" vertical="center"/>
      <protection locked="0"/>
    </xf>
    <xf numFmtId="2" fontId="0" fillId="8" borderId="10" xfId="0" applyNumberFormat="1" applyFont="1" applyFill="1" applyBorder="1" applyAlignment="1">
      <alignment horizontal="center"/>
    </xf>
    <xf numFmtId="2" fontId="0" fillId="8" borderId="15" xfId="0" applyNumberFormat="1" applyFont="1" applyFill="1" applyBorder="1" applyAlignment="1">
      <alignment horizontal="center"/>
    </xf>
    <xf numFmtId="2" fontId="0" fillId="8" borderId="16" xfId="0" applyNumberFormat="1" applyFont="1" applyFill="1" applyBorder="1" applyAlignment="1">
      <alignment horizontal="center"/>
    </xf>
    <xf numFmtId="2" fontId="35" fillId="8" borderId="17" xfId="0" applyNumberFormat="1" applyFont="1" applyFill="1" applyBorder="1" applyAlignment="1">
      <alignment horizontal="center"/>
    </xf>
    <xf numFmtId="0" fontId="0" fillId="0" borderId="0" xfId="0" applyFont="1"/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 indent="3"/>
    </xf>
    <xf numFmtId="0" fontId="37" fillId="0" borderId="0" xfId="0" applyFont="1" applyAlignment="1">
      <alignment vertical="center"/>
    </xf>
    <xf numFmtId="0" fontId="35" fillId="0" borderId="0" xfId="0" applyFont="1"/>
    <xf numFmtId="0" fontId="38" fillId="0" borderId="0" xfId="0" applyFont="1" applyAlignment="1">
      <alignment vertical="center"/>
    </xf>
    <xf numFmtId="0" fontId="35" fillId="0" borderId="2" xfId="0" applyFont="1" applyBorder="1"/>
    <xf numFmtId="0" fontId="39" fillId="0" borderId="2" xfId="0" applyFont="1" applyBorder="1" applyAlignment="1">
      <alignment horizontal="center" vertical="center" wrapText="1"/>
    </xf>
    <xf numFmtId="2" fontId="35" fillId="8" borderId="18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42" fillId="0" borderId="0" xfId="0" applyFont="1"/>
    <xf numFmtId="1" fontId="22" fillId="7" borderId="12" xfId="0" applyNumberFormat="1" applyFont="1" applyFill="1" applyBorder="1" applyAlignment="1" applyProtection="1">
      <alignment horizontal="center"/>
      <protection hidden="1"/>
    </xf>
    <xf numFmtId="1" fontId="22" fillId="7" borderId="14" xfId="0" applyNumberFormat="1" applyFont="1" applyFill="1" applyBorder="1" applyAlignment="1" applyProtection="1">
      <alignment horizontal="center"/>
      <protection hidden="1"/>
    </xf>
    <xf numFmtId="0" fontId="24" fillId="0" borderId="8" xfId="0" applyFont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2" fontId="2" fillId="8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5" fillId="10" borderId="19" xfId="0" applyFont="1" applyFill="1" applyBorder="1" applyAlignment="1">
      <alignment horizontal="center"/>
    </xf>
    <xf numFmtId="0" fontId="35" fillId="10" borderId="20" xfId="0" applyFont="1" applyFill="1" applyBorder="1" applyAlignment="1">
      <alignment horizontal="center"/>
    </xf>
    <xf numFmtId="49" fontId="22" fillId="0" borderId="19" xfId="0" applyNumberFormat="1" applyFont="1" applyBorder="1" applyAlignment="1">
      <alignment horizontal="center" wrapText="1"/>
    </xf>
    <xf numFmtId="49" fontId="22" fillId="0" borderId="20" xfId="0" applyNumberFormat="1" applyFont="1" applyBorder="1" applyAlignment="1">
      <alignment horizontal="center" wrapText="1"/>
    </xf>
    <xf numFmtId="49" fontId="22" fillId="0" borderId="21" xfId="0" applyNumberFormat="1" applyFont="1" applyBorder="1" applyAlignment="1">
      <alignment horizontal="center" wrapText="1"/>
    </xf>
    <xf numFmtId="176" fontId="21" fillId="9" borderId="3" xfId="0" applyNumberFormat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171" fontId="7" fillId="0" borderId="4" xfId="2" applyFont="1" applyFill="1" applyBorder="1" applyAlignment="1">
      <alignment horizontal="center" vertical="center" wrapText="1"/>
    </xf>
    <xf numFmtId="171" fontId="7" fillId="0" borderId="2" xfId="2" applyFont="1" applyFill="1" applyBorder="1" applyAlignment="1">
      <alignment horizontal="center" vertical="center" wrapText="1"/>
    </xf>
    <xf numFmtId="171" fontId="10" fillId="0" borderId="4" xfId="2" applyFont="1" applyFill="1" applyBorder="1" applyAlignment="1">
      <alignment horizontal="center" vertical="center"/>
    </xf>
    <xf numFmtId="171" fontId="10" fillId="0" borderId="2" xfId="2" applyFont="1" applyFill="1" applyBorder="1" applyAlignment="1">
      <alignment horizontal="center" vertical="center"/>
    </xf>
    <xf numFmtId="171" fontId="8" fillId="0" borderId="4" xfId="2" applyFont="1" applyFill="1" applyBorder="1" applyAlignment="1">
      <alignment horizontal="left" vertical="center"/>
    </xf>
    <xf numFmtId="171" fontId="8" fillId="0" borderId="2" xfId="2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/>
    </xf>
    <xf numFmtId="171" fontId="10" fillId="0" borderId="4" xfId="3" applyFont="1" applyFill="1" applyBorder="1" applyAlignment="1">
      <alignment horizontal="center" vertical="center"/>
    </xf>
    <xf numFmtId="171" fontId="10" fillId="0" borderId="2" xfId="3" applyFont="1" applyFill="1" applyBorder="1" applyAlignment="1">
      <alignment horizontal="center" vertical="center"/>
    </xf>
    <xf numFmtId="171" fontId="8" fillId="0" borderId="4" xfId="2" applyFont="1" applyFill="1" applyBorder="1" applyAlignment="1">
      <alignment vertical="center"/>
    </xf>
    <xf numFmtId="171" fontId="8" fillId="0" borderId="2" xfId="2" applyFont="1" applyFill="1" applyBorder="1" applyAlignment="1">
      <alignment vertical="center"/>
    </xf>
    <xf numFmtId="0" fontId="8" fillId="0" borderId="0" xfId="0" applyFont="1" applyAlignment="1">
      <alignment horizontal="left" wrapText="1"/>
    </xf>
    <xf numFmtId="0" fontId="16" fillId="0" borderId="0" xfId="1" applyFont="1" applyFill="1" applyAlignment="1">
      <alignment horizontal="left"/>
    </xf>
    <xf numFmtId="0" fontId="14" fillId="0" borderId="0" xfId="1" applyFont="1" applyFill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1" fontId="8" fillId="0" borderId="0" xfId="2" applyFont="1" applyFill="1" applyAlignment="1">
      <alignment horizontal="left" vertical="center" wrapText="1"/>
    </xf>
    <xf numFmtId="171" fontId="24" fillId="0" borderId="5" xfId="2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7" fillId="9" borderId="23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27" fillId="11" borderId="23" xfId="0" applyFont="1" applyFill="1" applyBorder="1" applyAlignment="1">
      <alignment horizontal="center" vertical="center" wrapText="1"/>
    </xf>
    <xf numFmtId="0" fontId="27" fillId="11" borderId="2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left" vertical="center"/>
    </xf>
    <xf numFmtId="0" fontId="28" fillId="0" borderId="2" xfId="0" applyNumberFormat="1" applyFont="1" applyBorder="1" applyAlignment="1">
      <alignment horizontal="left" vertical="center" wrapText="1"/>
    </xf>
    <xf numFmtId="0" fontId="28" fillId="0" borderId="2" xfId="2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/>
    </xf>
    <xf numFmtId="0" fontId="30" fillId="0" borderId="1" xfId="0" applyFont="1" applyBorder="1" applyAlignment="1">
      <alignment horizontal="left"/>
    </xf>
  </cellXfs>
  <cellStyles count="4">
    <cellStyle name="Гиперссылка" xfId="1" builtinId="8"/>
    <cellStyle name="Обычный" xfId="0" builtinId="0"/>
    <cellStyle name="Финансовый" xfId="2" builtinId="3"/>
    <cellStyle name="Финансовый_Прайс на 2008 год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95250</xdr:rowOff>
    </xdr:from>
    <xdr:to>
      <xdr:col>8</xdr:col>
      <xdr:colOff>514350</xdr:colOff>
      <xdr:row>4</xdr:row>
      <xdr:rowOff>114300</xdr:rowOff>
    </xdr:to>
    <xdr:pic>
      <xdr:nvPicPr>
        <xdr:cNvPr id="2167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95250"/>
          <a:ext cx="31623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12497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15</xdr:row>
      <xdr:rowOff>28575</xdr:rowOff>
    </xdr:from>
    <xdr:to>
      <xdr:col>8</xdr:col>
      <xdr:colOff>857250</xdr:colOff>
      <xdr:row>57</xdr:row>
      <xdr:rowOff>152400</xdr:rowOff>
    </xdr:to>
    <xdr:pic>
      <xdr:nvPicPr>
        <xdr:cNvPr id="12498" name="Рисунок 2" descr="http://dskpro.ru/img/ventilyzi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3505200"/>
          <a:ext cx="6562725" cy="813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95250</xdr:rowOff>
    </xdr:from>
    <xdr:to>
      <xdr:col>3</xdr:col>
      <xdr:colOff>314325</xdr:colOff>
      <xdr:row>4</xdr:row>
      <xdr:rowOff>47625</xdr:rowOff>
    </xdr:to>
    <xdr:pic>
      <xdr:nvPicPr>
        <xdr:cNvPr id="3203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6</xdr:col>
      <xdr:colOff>409575</xdr:colOff>
      <xdr:row>4</xdr:row>
      <xdr:rowOff>47625</xdr:rowOff>
    </xdr:to>
    <xdr:pic>
      <xdr:nvPicPr>
        <xdr:cNvPr id="5244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95250</xdr:rowOff>
    </xdr:from>
    <xdr:to>
      <xdr:col>4</xdr:col>
      <xdr:colOff>771525</xdr:colOff>
      <xdr:row>4</xdr:row>
      <xdr:rowOff>47625</xdr:rowOff>
    </xdr:to>
    <xdr:pic>
      <xdr:nvPicPr>
        <xdr:cNvPr id="7287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6263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8311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9631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514350</xdr:colOff>
      <xdr:row>28</xdr:row>
      <xdr:rowOff>76200</xdr:rowOff>
    </xdr:from>
    <xdr:to>
      <xdr:col>8</xdr:col>
      <xdr:colOff>828675</xdr:colOff>
      <xdr:row>32</xdr:row>
      <xdr:rowOff>123825</xdr:rowOff>
    </xdr:to>
    <xdr:pic>
      <xdr:nvPicPr>
        <xdr:cNvPr id="9632" name="Рисунок 2" descr="http://dskpro.ru/img/obozn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0" y="6696075"/>
          <a:ext cx="24288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5</xdr:col>
      <xdr:colOff>285750</xdr:colOff>
      <xdr:row>64</xdr:row>
      <xdr:rowOff>114300</xdr:rowOff>
    </xdr:to>
    <xdr:pic>
      <xdr:nvPicPr>
        <xdr:cNvPr id="9633" name="Рисунок 4" descr="http://dskpro.ru/img/paneli-stenovie-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0" y="13230225"/>
          <a:ext cx="3867150" cy="278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333375</xdr:colOff>
      <xdr:row>48</xdr:row>
      <xdr:rowOff>66675</xdr:rowOff>
    </xdr:from>
    <xdr:to>
      <xdr:col>8</xdr:col>
      <xdr:colOff>1000125</xdr:colOff>
      <xdr:row>65</xdr:row>
      <xdr:rowOff>152400</xdr:rowOff>
    </xdr:to>
    <xdr:pic>
      <xdr:nvPicPr>
        <xdr:cNvPr id="9634" name="Рисунок 5" descr="http://dskpro.ru/img/paneli-stenovie-2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05275" y="12915900"/>
          <a:ext cx="278130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1054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19</xdr:row>
      <xdr:rowOff>47625</xdr:rowOff>
    </xdr:from>
    <xdr:to>
      <xdr:col>8</xdr:col>
      <xdr:colOff>981075</xdr:colOff>
      <xdr:row>26</xdr:row>
      <xdr:rowOff>19050</xdr:rowOff>
    </xdr:to>
    <xdr:pic>
      <xdr:nvPicPr>
        <xdr:cNvPr id="10546" name="Рисунок 2" descr="http://dskpro.ru/img/obozn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829175"/>
          <a:ext cx="65627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8</xdr:col>
      <xdr:colOff>933450</xdr:colOff>
      <xdr:row>48</xdr:row>
      <xdr:rowOff>180975</xdr:rowOff>
    </xdr:to>
    <xdr:pic>
      <xdr:nvPicPr>
        <xdr:cNvPr id="10547" name="Рисунок 3" descr="http://dskpro.ru/img/santehkabin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0" y="6496050"/>
          <a:ext cx="6600825" cy="399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4</xdr:col>
      <xdr:colOff>323850</xdr:colOff>
      <xdr:row>4</xdr:row>
      <xdr:rowOff>47625</xdr:rowOff>
    </xdr:to>
    <xdr:pic>
      <xdr:nvPicPr>
        <xdr:cNvPr id="11474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95250"/>
          <a:ext cx="3019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</xdr:row>
      <xdr:rowOff>9525</xdr:rowOff>
    </xdr:from>
    <xdr:to>
      <xdr:col>8</xdr:col>
      <xdr:colOff>885825</xdr:colOff>
      <xdr:row>55</xdr:row>
      <xdr:rowOff>0</xdr:rowOff>
    </xdr:to>
    <xdr:pic>
      <xdr:nvPicPr>
        <xdr:cNvPr id="11475" name="Рисунок 2" descr="http://dskpro.ru/img/shahty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200525"/>
          <a:ext cx="6524625" cy="741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dskpro.ru" TargetMode="External"/><Relationship Id="rId1" Type="http://schemas.openxmlformats.org/officeDocument/2006/relationships/hyperlink" Target="http://dskpro.r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ale@dskpro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@dskpro.ru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@dskpro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skpro.ru/" TargetMode="External"/><Relationship Id="rId1" Type="http://schemas.openxmlformats.org/officeDocument/2006/relationships/hyperlink" Target="mailto:sale@dskpro.ru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le@dskpro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ale@dskpro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ale@dskpro.r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ale@dskpro.r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ale@dskpr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C000"/>
  </sheetPr>
  <dimension ref="A1:L43"/>
  <sheetViews>
    <sheetView showGridLines="0" view="pageBreakPreview" zoomScaleSheetLayoutView="100" workbookViewId="0">
      <selection activeCell="L12" sqref="L12"/>
    </sheetView>
  </sheetViews>
  <sheetFormatPr defaultRowHeight="15"/>
  <cols>
    <col min="1" max="1" width="2.85546875" customWidth="1"/>
    <col min="2" max="2" width="1.5703125" style="5" customWidth="1"/>
    <col min="3" max="3" width="2.85546875" customWidth="1"/>
    <col min="8" max="8" width="4.140625" customWidth="1"/>
    <col min="10" max="10" width="3" customWidth="1"/>
    <col min="12" max="12" width="13.42578125" customWidth="1"/>
  </cols>
  <sheetData>
    <row r="1" spans="1:12">
      <c r="A1" s="137"/>
      <c r="B1" s="4"/>
    </row>
    <row r="2" spans="1:12">
      <c r="A2" s="137"/>
      <c r="B2" s="4"/>
      <c r="K2" t="s">
        <v>10</v>
      </c>
    </row>
    <row r="3" spans="1:12">
      <c r="A3" s="137"/>
      <c r="B3" s="4"/>
      <c r="K3" t="s">
        <v>9</v>
      </c>
    </row>
    <row r="4" spans="1:12">
      <c r="A4" s="137"/>
      <c r="B4" s="4"/>
      <c r="K4" t="s">
        <v>8</v>
      </c>
    </row>
    <row r="5" spans="1:12">
      <c r="A5" s="137"/>
      <c r="B5" s="4"/>
    </row>
    <row r="6" spans="1:12">
      <c r="A6" s="137"/>
      <c r="B6" s="4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137"/>
      <c r="B7" s="4"/>
    </row>
    <row r="8" spans="1:12">
      <c r="A8" s="137"/>
      <c r="B8" s="4"/>
    </row>
    <row r="9" spans="1:12" ht="21">
      <c r="A9" s="137"/>
      <c r="B9" s="4"/>
      <c r="D9" s="136" t="s">
        <v>323</v>
      </c>
      <c r="E9" s="136"/>
      <c r="F9" s="136"/>
      <c r="G9" s="136"/>
      <c r="H9" s="136"/>
      <c r="I9" s="136"/>
      <c r="J9" s="136"/>
      <c r="K9" s="136"/>
    </row>
    <row r="10" spans="1:12">
      <c r="A10" s="137"/>
      <c r="B10" s="4"/>
    </row>
    <row r="11" spans="1:12">
      <c r="A11" s="137"/>
      <c r="B11" s="4"/>
      <c r="D11" s="2" t="s">
        <v>322</v>
      </c>
      <c r="G11" s="1" t="s">
        <v>318</v>
      </c>
    </row>
    <row r="12" spans="1:12">
      <c r="A12" s="137"/>
      <c r="B12" s="4"/>
      <c r="D12" s="2" t="s">
        <v>0</v>
      </c>
      <c r="G12" s="1" t="s">
        <v>1</v>
      </c>
    </row>
    <row r="13" spans="1:12">
      <c r="A13" s="137"/>
      <c r="B13" s="4"/>
    </row>
    <row r="14" spans="1:12">
      <c r="A14" s="137"/>
      <c r="B14" s="4"/>
      <c r="D14" s="2" t="s">
        <v>2</v>
      </c>
      <c r="F14" s="138" t="s">
        <v>5</v>
      </c>
      <c r="G14" s="138"/>
      <c r="I14" s="1"/>
    </row>
    <row r="15" spans="1:12">
      <c r="A15" s="137"/>
      <c r="B15" s="4"/>
      <c r="D15" s="2" t="s">
        <v>4</v>
      </c>
      <c r="F15" s="138" t="s">
        <v>3</v>
      </c>
      <c r="G15" s="138"/>
    </row>
    <row r="16" spans="1:12">
      <c r="A16" s="137"/>
      <c r="B16" s="4"/>
      <c r="D16" s="2" t="s">
        <v>6</v>
      </c>
      <c r="F16" s="138" t="s">
        <v>7</v>
      </c>
      <c r="G16" s="138"/>
    </row>
    <row r="17" spans="1:12">
      <c r="A17" s="137"/>
      <c r="B17" s="4"/>
    </row>
    <row r="18" spans="1:12">
      <c r="A18" s="137"/>
      <c r="B18" s="4"/>
    </row>
    <row r="19" spans="1:12">
      <c r="A19" s="137"/>
      <c r="B19" s="4"/>
    </row>
    <row r="20" spans="1:12">
      <c r="A20" s="13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137"/>
      <c r="B21" s="4"/>
    </row>
    <row r="22" spans="1:12">
      <c r="A22" s="137"/>
      <c r="B22" s="4"/>
    </row>
    <row r="23" spans="1:12">
      <c r="A23" s="137"/>
      <c r="B23" s="4"/>
    </row>
    <row r="24" spans="1:12">
      <c r="A24" s="137"/>
      <c r="B24" s="4"/>
    </row>
    <row r="25" spans="1:12">
      <c r="A25" s="137"/>
      <c r="B25" s="4"/>
    </row>
    <row r="26" spans="1:12">
      <c r="A26" s="137"/>
      <c r="B26" s="4"/>
    </row>
    <row r="27" spans="1:12">
      <c r="A27" s="137"/>
      <c r="B27" s="4"/>
    </row>
    <row r="28" spans="1:12">
      <c r="A28" s="137"/>
      <c r="B28" s="4"/>
    </row>
    <row r="29" spans="1:12">
      <c r="A29" s="137"/>
      <c r="B29" s="4"/>
    </row>
    <row r="30" spans="1:12">
      <c r="A30" s="137"/>
      <c r="B30" s="4"/>
    </row>
    <row r="31" spans="1:12">
      <c r="A31" s="137"/>
      <c r="B31" s="4"/>
    </row>
    <row r="32" spans="1:12">
      <c r="A32" s="137"/>
      <c r="B32" s="4"/>
    </row>
    <row r="33" spans="1:2">
      <c r="A33" s="137"/>
      <c r="B33" s="4"/>
    </row>
    <row r="34" spans="1:2">
      <c r="A34" s="137"/>
      <c r="B34" s="4"/>
    </row>
    <row r="35" spans="1:2">
      <c r="A35" s="137"/>
      <c r="B35" s="4"/>
    </row>
    <row r="36" spans="1:2">
      <c r="A36" s="137"/>
      <c r="B36" s="4"/>
    </row>
    <row r="37" spans="1:2">
      <c r="A37" s="137"/>
      <c r="B37" s="4"/>
    </row>
    <row r="38" spans="1:2">
      <c r="A38" s="137"/>
      <c r="B38" s="4"/>
    </row>
    <row r="39" spans="1:2">
      <c r="A39" s="137"/>
      <c r="B39" s="4"/>
    </row>
    <row r="40" spans="1:2">
      <c r="A40" s="137"/>
      <c r="B40" s="4"/>
    </row>
    <row r="41" spans="1:2">
      <c r="A41" s="137"/>
      <c r="B41" s="4"/>
    </row>
    <row r="42" spans="1:2">
      <c r="A42" s="137"/>
      <c r="B42" s="4"/>
    </row>
    <row r="43" spans="1:2">
      <c r="A43" s="137"/>
      <c r="B43" s="4"/>
    </row>
  </sheetData>
  <sheetProtection password="CF42" sheet="1" formatCells="0" formatColumns="0" formatRows="0" insertColumns="0" insertRows="0" insertHyperlinks="0" deleteColumns="0" deleteRows="0" sort="0" autoFilter="0" pivotTables="0"/>
  <mergeCells count="5">
    <mergeCell ref="D9:K9"/>
    <mergeCell ref="A1:A43"/>
    <mergeCell ref="F14:G14"/>
    <mergeCell ref="F15:G15"/>
    <mergeCell ref="F16:G16"/>
  </mergeCells>
  <phoneticPr fontId="9" type="noConversion"/>
  <hyperlinks>
    <hyperlink ref="G12" r:id="rId1"/>
    <hyperlink ref="G11" r:id="rId2"/>
  </hyperlinks>
  <pageMargins left="0.7" right="0.7" top="0.75" bottom="0.75" header="0.3" footer="0.3"/>
  <pageSetup paperSize="9" orientation="portrait" horizontalDpi="1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indexed="29"/>
  </sheetPr>
  <dimension ref="A1:I16"/>
  <sheetViews>
    <sheetView view="pageBreakPreview" zoomScaleSheetLayoutView="100" workbookViewId="0">
      <selection activeCell="I10" sqref="I10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12.28515625" customWidth="1"/>
    <col min="6" max="6" width="12.140625" customWidth="1"/>
    <col min="7" max="7" width="9.85546875" customWidth="1"/>
    <col min="8" max="8" width="9.2851562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400</v>
      </c>
      <c r="C7" s="153"/>
      <c r="D7" s="153"/>
      <c r="E7" s="153"/>
      <c r="F7" s="144">
        <v>41273</v>
      </c>
      <c r="G7" s="144"/>
      <c r="H7" s="31"/>
      <c r="I7" s="31"/>
    </row>
    <row r="9" spans="1:9" ht="28.5">
      <c r="B9" s="190" t="s">
        <v>397</v>
      </c>
      <c r="C9" s="190"/>
      <c r="D9" s="190"/>
      <c r="E9" s="190"/>
      <c r="F9" s="190"/>
      <c r="G9" s="190"/>
      <c r="H9" s="190"/>
      <c r="I9" s="190"/>
    </row>
    <row r="11" spans="1:9" ht="18.75">
      <c r="B11" s="189" t="s">
        <v>427</v>
      </c>
      <c r="C11" s="189"/>
      <c r="D11" s="189"/>
      <c r="E11" s="189"/>
      <c r="F11" s="189"/>
      <c r="G11" s="189"/>
      <c r="H11" s="189"/>
    </row>
    <row r="13" spans="1:9">
      <c r="B13" s="187" t="s">
        <v>428</v>
      </c>
      <c r="C13" s="188"/>
      <c r="D13" s="188"/>
      <c r="E13" s="188"/>
      <c r="F13" s="188"/>
      <c r="G13" s="188"/>
      <c r="H13" s="188"/>
      <c r="I13" s="188"/>
    </row>
    <row r="14" spans="1:9">
      <c r="B14" s="188"/>
      <c r="C14" s="188"/>
      <c r="D14" s="188"/>
      <c r="E14" s="188"/>
      <c r="F14" s="188"/>
      <c r="G14" s="188"/>
      <c r="H14" s="188"/>
      <c r="I14" s="188"/>
    </row>
    <row r="15" spans="1:9" ht="50.25" customHeight="1">
      <c r="B15" s="188"/>
      <c r="C15" s="188"/>
      <c r="D15" s="188"/>
      <c r="E15" s="188"/>
      <c r="F15" s="188"/>
      <c r="G15" s="188"/>
      <c r="H15" s="188"/>
      <c r="I15" s="188"/>
    </row>
    <row r="16" spans="1:9" ht="15.75">
      <c r="B16" s="64"/>
    </row>
  </sheetData>
  <sheetProtection password="CF42" sheet="1" formatCells="0" formatColumns="0" formatRows="0" insertColumns="0" insertRows="0" insertHyperlinks="0" deleteColumns="0" deleteRows="0" sort="0" autoFilter="0" pivotTables="0"/>
  <mergeCells count="6">
    <mergeCell ref="B11:H11"/>
    <mergeCell ref="B13:I15"/>
    <mergeCell ref="A1:A7"/>
    <mergeCell ref="F7:G7"/>
    <mergeCell ref="B7:E7"/>
    <mergeCell ref="B9:I9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0" tint="-0.34998626667073579"/>
  </sheetPr>
  <dimension ref="A2:N204"/>
  <sheetViews>
    <sheetView view="pageBreakPreview" topLeftCell="A19" zoomScaleSheetLayoutView="100" workbookViewId="0">
      <selection activeCell="H2" sqref="H2"/>
    </sheetView>
  </sheetViews>
  <sheetFormatPr defaultRowHeight="15"/>
  <cols>
    <col min="1" max="1" width="2.85546875" style="6" customWidth="1"/>
    <col min="2" max="2" width="1.5703125" style="5" customWidth="1"/>
    <col min="3" max="3" width="41.5703125" customWidth="1"/>
    <col min="4" max="4" width="9.28515625" customWidth="1"/>
    <col min="5" max="5" width="8.140625" customWidth="1"/>
    <col min="6" max="6" width="12.140625" customWidth="1"/>
    <col min="7" max="7" width="15" customWidth="1"/>
    <col min="8" max="8" width="8.85546875" style="65" customWidth="1"/>
    <col min="9" max="9" width="9.140625" style="65" customWidth="1"/>
    <col min="10" max="10" width="11.28515625" hidden="1" customWidth="1"/>
    <col min="11" max="11" width="14.42578125" hidden="1" customWidth="1"/>
    <col min="12" max="14" width="9.140625" style="18" customWidth="1"/>
  </cols>
  <sheetData>
    <row r="2" spans="1:13" ht="15.75">
      <c r="E2" t="s">
        <v>10</v>
      </c>
      <c r="H2" s="67"/>
    </row>
    <row r="3" spans="1:13" ht="15.75">
      <c r="A3" s="137"/>
      <c r="B3" s="4"/>
      <c r="E3" t="s">
        <v>9</v>
      </c>
      <c r="H3" s="67" t="s">
        <v>457</v>
      </c>
    </row>
    <row r="4" spans="1:13" ht="15.75">
      <c r="A4" s="137"/>
      <c r="B4" s="4"/>
      <c r="E4" t="s">
        <v>8</v>
      </c>
      <c r="G4" s="29" t="s">
        <v>320</v>
      </c>
      <c r="H4" s="145" t="s">
        <v>318</v>
      </c>
      <c r="I4" s="145"/>
    </row>
    <row r="5" spans="1:13" ht="15.75">
      <c r="A5" s="137"/>
      <c r="B5" s="4"/>
      <c r="C5" s="18"/>
      <c r="D5" s="18"/>
      <c r="E5" s="18"/>
      <c r="F5" s="18"/>
      <c r="G5" s="32" t="s">
        <v>0</v>
      </c>
      <c r="H5" s="146" t="s">
        <v>1</v>
      </c>
      <c r="I5" s="146"/>
    </row>
    <row r="6" spans="1:13" ht="15.75">
      <c r="A6" s="137"/>
      <c r="B6" s="4"/>
      <c r="C6" s="3"/>
      <c r="D6" s="3"/>
      <c r="E6" s="3"/>
      <c r="F6" s="3"/>
      <c r="G6" s="3"/>
      <c r="H6" s="68"/>
      <c r="I6" s="68"/>
      <c r="J6" s="3"/>
      <c r="K6" s="30"/>
      <c r="L6" s="33"/>
    </row>
    <row r="7" spans="1:13" ht="8.25" customHeight="1">
      <c r="A7" s="137"/>
      <c r="B7" s="4"/>
      <c r="C7" s="18"/>
      <c r="D7" s="18"/>
      <c r="E7" s="18"/>
      <c r="F7" s="18"/>
      <c r="G7" s="18"/>
    </row>
    <row r="8" spans="1:13" ht="18.75">
      <c r="A8" s="137"/>
      <c r="B8" s="4"/>
      <c r="C8" s="36" t="s">
        <v>321</v>
      </c>
      <c r="D8" s="144">
        <v>42451</v>
      </c>
      <c r="E8" s="144"/>
      <c r="H8" s="138"/>
      <c r="I8" s="138"/>
    </row>
    <row r="9" spans="1:13">
      <c r="A9" s="137"/>
      <c r="B9" s="4"/>
    </row>
    <row r="10" spans="1:13" ht="51" customHeight="1">
      <c r="A10" s="137"/>
      <c r="B10" s="4"/>
      <c r="C10" s="94" t="s">
        <v>12</v>
      </c>
      <c r="D10" s="95" t="s">
        <v>13</v>
      </c>
      <c r="E10" s="95" t="s">
        <v>14</v>
      </c>
      <c r="F10" s="96" t="s">
        <v>280</v>
      </c>
      <c r="G10" s="97" t="s">
        <v>281</v>
      </c>
      <c r="H10" s="98" t="s">
        <v>402</v>
      </c>
      <c r="I10" s="99" t="s">
        <v>401</v>
      </c>
    </row>
    <row r="11" spans="1:13" ht="15.75">
      <c r="A11" s="137"/>
      <c r="B11" s="4"/>
      <c r="C11" s="70" t="s">
        <v>11</v>
      </c>
      <c r="D11" s="71"/>
      <c r="E11" s="71"/>
      <c r="F11" s="72"/>
      <c r="G11" s="72"/>
      <c r="H11" s="73"/>
      <c r="I11" s="108"/>
    </row>
    <row r="12" spans="1:13" ht="15.75">
      <c r="A12" s="137"/>
      <c r="B12" s="4"/>
      <c r="C12" s="74" t="s">
        <v>15</v>
      </c>
      <c r="D12" s="75" t="s">
        <v>37</v>
      </c>
      <c r="E12" s="75" t="s">
        <v>58</v>
      </c>
      <c r="F12" s="76">
        <v>13687</v>
      </c>
      <c r="G12" s="77">
        <v>13966</v>
      </c>
      <c r="H12" s="109"/>
      <c r="I12" s="114">
        <f>E12*H12</f>
        <v>0</v>
      </c>
      <c r="J12">
        <f>F12*H12</f>
        <v>0</v>
      </c>
      <c r="K12">
        <f>G12*H12</f>
        <v>0</v>
      </c>
      <c r="M12" s="127"/>
    </row>
    <row r="13" spans="1:13" ht="15.75">
      <c r="A13" s="137"/>
      <c r="B13" s="4"/>
      <c r="C13" s="78" t="s">
        <v>16</v>
      </c>
      <c r="D13" s="79" t="s">
        <v>38</v>
      </c>
      <c r="E13" s="79" t="s">
        <v>59</v>
      </c>
      <c r="F13" s="76">
        <v>10760</v>
      </c>
      <c r="G13" s="77">
        <v>10975</v>
      </c>
      <c r="H13" s="110"/>
      <c r="I13" s="114">
        <f t="shared" ref="I13:I66" si="0">E13*H13</f>
        <v>0</v>
      </c>
      <c r="J13">
        <f t="shared" ref="J13:J33" si="1">F13*H13</f>
        <v>0</v>
      </c>
      <c r="K13">
        <f t="shared" ref="K13:K33" si="2">G13*H13</f>
        <v>0</v>
      </c>
    </row>
    <row r="14" spans="1:13" ht="15.75">
      <c r="A14" s="137"/>
      <c r="B14" s="4"/>
      <c r="C14" s="74" t="s">
        <v>17</v>
      </c>
      <c r="D14" s="75" t="s">
        <v>39</v>
      </c>
      <c r="E14" s="75" t="s">
        <v>60</v>
      </c>
      <c r="F14" s="76">
        <v>12373</v>
      </c>
      <c r="G14" s="77">
        <v>12625</v>
      </c>
      <c r="H14" s="110"/>
      <c r="I14" s="114">
        <f t="shared" si="0"/>
        <v>0</v>
      </c>
      <c r="J14">
        <f t="shared" si="1"/>
        <v>0</v>
      </c>
      <c r="K14">
        <f t="shared" si="2"/>
        <v>0</v>
      </c>
    </row>
    <row r="15" spans="1:13" ht="15.75">
      <c r="A15" s="137"/>
      <c r="B15" s="4"/>
      <c r="C15" s="78" t="s">
        <v>18</v>
      </c>
      <c r="D15" s="79" t="s">
        <v>40</v>
      </c>
      <c r="E15" s="79" t="s">
        <v>61</v>
      </c>
      <c r="F15" s="76">
        <v>9783</v>
      </c>
      <c r="G15" s="77">
        <v>9982</v>
      </c>
      <c r="H15" s="110"/>
      <c r="I15" s="114">
        <f t="shared" si="0"/>
        <v>0</v>
      </c>
      <c r="J15">
        <f t="shared" si="1"/>
        <v>0</v>
      </c>
      <c r="K15">
        <f t="shared" si="2"/>
        <v>0</v>
      </c>
    </row>
    <row r="16" spans="1:13" ht="15.75">
      <c r="A16" s="137"/>
      <c r="B16" s="4"/>
      <c r="C16" s="74" t="s">
        <v>19</v>
      </c>
      <c r="D16" s="75" t="s">
        <v>41</v>
      </c>
      <c r="E16" s="75" t="s">
        <v>62</v>
      </c>
      <c r="F16" s="76">
        <v>12042</v>
      </c>
      <c r="G16" s="77">
        <v>12287</v>
      </c>
      <c r="H16" s="110"/>
      <c r="I16" s="114">
        <f t="shared" si="0"/>
        <v>0</v>
      </c>
      <c r="J16">
        <f t="shared" si="1"/>
        <v>0</v>
      </c>
      <c r="K16">
        <f t="shared" si="2"/>
        <v>0</v>
      </c>
    </row>
    <row r="17" spans="1:11" ht="15.75">
      <c r="A17" s="137"/>
      <c r="B17" s="4"/>
      <c r="C17" s="78" t="s">
        <v>20</v>
      </c>
      <c r="D17" s="79" t="s">
        <v>42</v>
      </c>
      <c r="E17" s="79" t="s">
        <v>63</v>
      </c>
      <c r="F17" s="76">
        <v>9380</v>
      </c>
      <c r="G17" s="77">
        <v>9571</v>
      </c>
      <c r="H17" s="110"/>
      <c r="I17" s="114">
        <f t="shared" si="0"/>
        <v>0</v>
      </c>
      <c r="J17">
        <f t="shared" si="1"/>
        <v>0</v>
      </c>
      <c r="K17">
        <f t="shared" si="2"/>
        <v>0</v>
      </c>
    </row>
    <row r="18" spans="1:11" ht="15.75">
      <c r="A18" s="137"/>
      <c r="B18" s="4"/>
      <c r="C18" s="74" t="s">
        <v>21</v>
      </c>
      <c r="D18" s="75" t="s">
        <v>43</v>
      </c>
      <c r="E18" s="75" t="s">
        <v>64</v>
      </c>
      <c r="F18" s="76">
        <v>11178</v>
      </c>
      <c r="G18" s="77">
        <v>11406</v>
      </c>
      <c r="H18" s="110"/>
      <c r="I18" s="114">
        <f t="shared" si="0"/>
        <v>0</v>
      </c>
      <c r="J18">
        <f t="shared" si="1"/>
        <v>0</v>
      </c>
      <c r="K18">
        <f t="shared" si="2"/>
        <v>0</v>
      </c>
    </row>
    <row r="19" spans="1:11" ht="15.75">
      <c r="A19" s="137"/>
      <c r="B19" s="4"/>
      <c r="C19" s="78" t="s">
        <v>22</v>
      </c>
      <c r="D19" s="79" t="s">
        <v>44</v>
      </c>
      <c r="E19" s="79" t="s">
        <v>65</v>
      </c>
      <c r="F19" s="76">
        <v>8777</v>
      </c>
      <c r="G19" s="77">
        <v>8956</v>
      </c>
      <c r="H19" s="110"/>
      <c r="I19" s="114">
        <f t="shared" si="0"/>
        <v>0</v>
      </c>
      <c r="J19">
        <f t="shared" si="1"/>
        <v>0</v>
      </c>
      <c r="K19">
        <f t="shared" si="2"/>
        <v>0</v>
      </c>
    </row>
    <row r="20" spans="1:11" ht="15.75">
      <c r="A20" s="137"/>
      <c r="B20" s="4"/>
      <c r="C20" s="74" t="s">
        <v>23</v>
      </c>
      <c r="D20" s="75" t="s">
        <v>45</v>
      </c>
      <c r="E20" s="75" t="s">
        <v>66</v>
      </c>
      <c r="F20" s="76">
        <v>10717</v>
      </c>
      <c r="G20" s="77">
        <v>10935</v>
      </c>
      <c r="H20" s="110"/>
      <c r="I20" s="114">
        <f t="shared" si="0"/>
        <v>0</v>
      </c>
      <c r="J20">
        <f t="shared" si="1"/>
        <v>0</v>
      </c>
      <c r="K20">
        <f t="shared" si="2"/>
        <v>0</v>
      </c>
    </row>
    <row r="21" spans="1:11" ht="15.75">
      <c r="A21" s="137"/>
      <c r="B21" s="4"/>
      <c r="C21" s="78" t="s">
        <v>24</v>
      </c>
      <c r="D21" s="79" t="s">
        <v>46</v>
      </c>
      <c r="E21" s="79" t="s">
        <v>67</v>
      </c>
      <c r="F21" s="76">
        <v>8588</v>
      </c>
      <c r="G21" s="77">
        <v>8763</v>
      </c>
      <c r="H21" s="110"/>
      <c r="I21" s="114">
        <f t="shared" si="0"/>
        <v>0</v>
      </c>
      <c r="J21">
        <f t="shared" si="1"/>
        <v>0</v>
      </c>
      <c r="K21">
        <f t="shared" si="2"/>
        <v>0</v>
      </c>
    </row>
    <row r="22" spans="1:11" ht="15.75">
      <c r="A22" s="137"/>
      <c r="B22" s="4"/>
      <c r="C22" s="74" t="s">
        <v>25</v>
      </c>
      <c r="D22" s="75" t="s">
        <v>47</v>
      </c>
      <c r="E22" s="75" t="s">
        <v>68</v>
      </c>
      <c r="F22" s="76">
        <v>10315</v>
      </c>
      <c r="G22" s="77">
        <v>10525</v>
      </c>
      <c r="H22" s="110"/>
      <c r="I22" s="114">
        <f t="shared" si="0"/>
        <v>0</v>
      </c>
      <c r="J22">
        <f t="shared" si="1"/>
        <v>0</v>
      </c>
      <c r="K22">
        <f t="shared" si="2"/>
        <v>0</v>
      </c>
    </row>
    <row r="23" spans="1:11" ht="15.75">
      <c r="A23" s="137"/>
      <c r="B23" s="4"/>
      <c r="C23" s="78" t="s">
        <v>26</v>
      </c>
      <c r="D23" s="79" t="s">
        <v>48</v>
      </c>
      <c r="E23" s="79" t="s">
        <v>69</v>
      </c>
      <c r="F23" s="76">
        <v>8035</v>
      </c>
      <c r="G23" s="77">
        <v>8219</v>
      </c>
      <c r="H23" s="110"/>
      <c r="I23" s="114">
        <f t="shared" si="0"/>
        <v>0</v>
      </c>
      <c r="J23">
        <f t="shared" si="1"/>
        <v>0</v>
      </c>
      <c r="K23">
        <f t="shared" si="2"/>
        <v>0</v>
      </c>
    </row>
    <row r="24" spans="1:11" ht="15.75">
      <c r="A24" s="137"/>
      <c r="B24" s="4"/>
      <c r="C24" s="74" t="s">
        <v>27</v>
      </c>
      <c r="D24" s="75" t="s">
        <v>49</v>
      </c>
      <c r="E24" s="75" t="s">
        <v>70</v>
      </c>
      <c r="F24" s="76">
        <v>8445</v>
      </c>
      <c r="G24" s="77">
        <v>8617</v>
      </c>
      <c r="H24" s="110"/>
      <c r="I24" s="114">
        <f t="shared" si="0"/>
        <v>0</v>
      </c>
      <c r="J24">
        <f t="shared" si="1"/>
        <v>0</v>
      </c>
      <c r="K24">
        <f t="shared" si="2"/>
        <v>0</v>
      </c>
    </row>
    <row r="25" spans="1:11" ht="15.75">
      <c r="A25" s="137"/>
      <c r="B25" s="4"/>
      <c r="C25" s="78" t="s">
        <v>28</v>
      </c>
      <c r="D25" s="79" t="s">
        <v>50</v>
      </c>
      <c r="E25" s="79" t="s">
        <v>71</v>
      </c>
      <c r="F25" s="76">
        <v>6790</v>
      </c>
      <c r="G25" s="77">
        <v>6928</v>
      </c>
      <c r="H25" s="110"/>
      <c r="I25" s="114">
        <f t="shared" si="0"/>
        <v>0</v>
      </c>
      <c r="J25">
        <f t="shared" si="1"/>
        <v>0</v>
      </c>
      <c r="K25">
        <f t="shared" si="2"/>
        <v>0</v>
      </c>
    </row>
    <row r="26" spans="1:11" ht="15.75">
      <c r="A26" s="137"/>
      <c r="B26" s="4"/>
      <c r="C26" s="74" t="s">
        <v>29</v>
      </c>
      <c r="D26" s="75" t="s">
        <v>51</v>
      </c>
      <c r="E26" s="75" t="s">
        <v>72</v>
      </c>
      <c r="F26" s="76">
        <v>7121</v>
      </c>
      <c r="G26" s="77">
        <v>7266</v>
      </c>
      <c r="H26" s="110"/>
      <c r="I26" s="114">
        <f t="shared" si="0"/>
        <v>0</v>
      </c>
      <c r="J26">
        <f t="shared" si="1"/>
        <v>0</v>
      </c>
      <c r="K26">
        <f t="shared" si="2"/>
        <v>0</v>
      </c>
    </row>
    <row r="27" spans="1:11" ht="15.75">
      <c r="A27" s="137"/>
      <c r="B27" s="4"/>
      <c r="C27" s="78" t="s">
        <v>30</v>
      </c>
      <c r="D27" s="79" t="s">
        <v>52</v>
      </c>
      <c r="E27" s="79" t="s">
        <v>73</v>
      </c>
      <c r="F27" s="76">
        <v>5950</v>
      </c>
      <c r="G27" s="77">
        <v>6071</v>
      </c>
      <c r="H27" s="110"/>
      <c r="I27" s="114">
        <f t="shared" si="0"/>
        <v>0</v>
      </c>
      <c r="J27">
        <f t="shared" si="1"/>
        <v>0</v>
      </c>
      <c r="K27">
        <f t="shared" si="2"/>
        <v>0</v>
      </c>
    </row>
    <row r="28" spans="1:11" ht="15.75">
      <c r="A28" s="137"/>
      <c r="B28" s="4"/>
      <c r="C28" s="74" t="s">
        <v>31</v>
      </c>
      <c r="D28" s="75" t="s">
        <v>53</v>
      </c>
      <c r="E28" s="75" t="s">
        <v>42</v>
      </c>
      <c r="F28" s="76">
        <v>5678</v>
      </c>
      <c r="G28" s="77">
        <v>5793</v>
      </c>
      <c r="H28" s="110"/>
      <c r="I28" s="114">
        <f t="shared" si="0"/>
        <v>0</v>
      </c>
      <c r="J28">
        <f t="shared" si="1"/>
        <v>0</v>
      </c>
      <c r="K28">
        <f t="shared" si="2"/>
        <v>0</v>
      </c>
    </row>
    <row r="29" spans="1:11" ht="15.75">
      <c r="A29" s="137"/>
      <c r="B29" s="4"/>
      <c r="C29" s="78" t="s">
        <v>32</v>
      </c>
      <c r="D29" s="79" t="s">
        <v>54</v>
      </c>
      <c r="E29" s="79" t="s">
        <v>74</v>
      </c>
      <c r="F29" s="76">
        <v>4590</v>
      </c>
      <c r="G29" s="77">
        <v>4683</v>
      </c>
      <c r="H29" s="110"/>
      <c r="I29" s="114">
        <f t="shared" si="0"/>
        <v>0</v>
      </c>
      <c r="J29">
        <f t="shared" si="1"/>
        <v>0</v>
      </c>
      <c r="K29">
        <f t="shared" si="2"/>
        <v>0</v>
      </c>
    </row>
    <row r="30" spans="1:11" ht="15.75">
      <c r="A30" s="137"/>
      <c r="B30" s="4"/>
      <c r="C30" s="74" t="s">
        <v>33</v>
      </c>
      <c r="D30" s="75" t="s">
        <v>55</v>
      </c>
      <c r="E30" s="75" t="s">
        <v>75</v>
      </c>
      <c r="F30" s="76">
        <v>4945</v>
      </c>
      <c r="G30" s="77">
        <v>5045</v>
      </c>
      <c r="H30" s="110"/>
      <c r="I30" s="114">
        <f t="shared" si="0"/>
        <v>0</v>
      </c>
      <c r="J30">
        <f t="shared" si="1"/>
        <v>0</v>
      </c>
      <c r="K30">
        <f t="shared" si="2"/>
        <v>0</v>
      </c>
    </row>
    <row r="31" spans="1:11" ht="15.75">
      <c r="A31" s="137"/>
      <c r="B31" s="4"/>
      <c r="C31" s="78" t="s">
        <v>34</v>
      </c>
      <c r="D31" s="79" t="s">
        <v>56</v>
      </c>
      <c r="E31" s="79" t="s">
        <v>76</v>
      </c>
      <c r="F31" s="76">
        <v>4033</v>
      </c>
      <c r="G31" s="77">
        <v>4115</v>
      </c>
      <c r="H31" s="110"/>
      <c r="I31" s="114">
        <f t="shared" si="0"/>
        <v>0</v>
      </c>
      <c r="J31">
        <f t="shared" si="1"/>
        <v>0</v>
      </c>
      <c r="K31">
        <f t="shared" si="2"/>
        <v>0</v>
      </c>
    </row>
    <row r="32" spans="1:11" ht="15.75">
      <c r="C32" s="74" t="s">
        <v>35</v>
      </c>
      <c r="D32" s="75" t="s">
        <v>54</v>
      </c>
      <c r="E32" s="75" t="s">
        <v>77</v>
      </c>
      <c r="F32" s="76">
        <v>4732</v>
      </c>
      <c r="G32" s="77">
        <v>4828</v>
      </c>
      <c r="H32" s="110"/>
      <c r="I32" s="114">
        <f t="shared" si="0"/>
        <v>0</v>
      </c>
      <c r="J32">
        <f t="shared" si="1"/>
        <v>0</v>
      </c>
      <c r="K32">
        <f t="shared" si="2"/>
        <v>0</v>
      </c>
    </row>
    <row r="33" spans="3:11" ht="16.5" thickBot="1">
      <c r="C33" s="78" t="s">
        <v>36</v>
      </c>
      <c r="D33" s="79" t="s">
        <v>57</v>
      </c>
      <c r="E33" s="79" t="s">
        <v>78</v>
      </c>
      <c r="F33" s="76">
        <v>3762</v>
      </c>
      <c r="G33" s="77">
        <v>3838</v>
      </c>
      <c r="H33" s="110"/>
      <c r="I33" s="114">
        <f t="shared" si="0"/>
        <v>0</v>
      </c>
      <c r="J33">
        <f t="shared" si="1"/>
        <v>0</v>
      </c>
      <c r="K33">
        <f t="shared" si="2"/>
        <v>0</v>
      </c>
    </row>
    <row r="34" spans="3:11" ht="16.5" thickBot="1">
      <c r="C34" s="141" t="s">
        <v>403</v>
      </c>
      <c r="D34" s="142"/>
      <c r="E34" s="143"/>
      <c r="F34" s="100">
        <f>SUM(J12:J33)</f>
        <v>0</v>
      </c>
      <c r="G34" s="101">
        <f>SUM(K12:K33)</f>
        <v>0</v>
      </c>
      <c r="H34" s="129">
        <f>SUM(H12:H33)</f>
        <v>0</v>
      </c>
      <c r="I34" s="126">
        <f>SUM(I12:I33)</f>
        <v>0</v>
      </c>
    </row>
    <row r="35" spans="3:11" ht="15.75">
      <c r="C35" s="80" t="s">
        <v>79</v>
      </c>
      <c r="D35" s="81"/>
      <c r="E35" s="81"/>
      <c r="F35" s="82"/>
      <c r="G35" s="82"/>
      <c r="H35" s="111"/>
      <c r="I35" s="115"/>
    </row>
    <row r="36" spans="3:11" ht="15.75">
      <c r="C36" s="74" t="s">
        <v>80</v>
      </c>
      <c r="D36" s="75" t="s">
        <v>92</v>
      </c>
      <c r="E36" s="75" t="s">
        <v>93</v>
      </c>
      <c r="F36" s="76">
        <v>805</v>
      </c>
      <c r="G36" s="77">
        <v>821</v>
      </c>
      <c r="H36" s="110"/>
      <c r="I36" s="114">
        <f t="shared" si="0"/>
        <v>0</v>
      </c>
      <c r="J36">
        <f>F36*H36</f>
        <v>0</v>
      </c>
      <c r="K36">
        <f>G36*H36</f>
        <v>0</v>
      </c>
    </row>
    <row r="37" spans="3:11" ht="15.75">
      <c r="C37" s="78" t="s">
        <v>81</v>
      </c>
      <c r="D37" s="79" t="s">
        <v>94</v>
      </c>
      <c r="E37" s="79" t="s">
        <v>95</v>
      </c>
      <c r="F37" s="76">
        <v>1075</v>
      </c>
      <c r="G37" s="77">
        <v>1097</v>
      </c>
      <c r="H37" s="110"/>
      <c r="I37" s="114">
        <f t="shared" si="0"/>
        <v>0</v>
      </c>
      <c r="J37">
        <f t="shared" ref="J37:J49" si="3">F37*H37</f>
        <v>0</v>
      </c>
      <c r="K37">
        <f t="shared" ref="K37:K49" si="4">G37*H37</f>
        <v>0</v>
      </c>
    </row>
    <row r="38" spans="3:11" ht="15.75">
      <c r="C38" s="74" t="s">
        <v>82</v>
      </c>
      <c r="D38" s="75" t="s">
        <v>96</v>
      </c>
      <c r="E38" s="75" t="s">
        <v>97</v>
      </c>
      <c r="F38" s="76">
        <v>1343</v>
      </c>
      <c r="G38" s="77">
        <v>1370</v>
      </c>
      <c r="H38" s="110"/>
      <c r="I38" s="114">
        <f t="shared" si="0"/>
        <v>0</v>
      </c>
      <c r="J38">
        <f t="shared" si="3"/>
        <v>0</v>
      </c>
      <c r="K38">
        <f t="shared" si="4"/>
        <v>0</v>
      </c>
    </row>
    <row r="39" spans="3:11" ht="15.75">
      <c r="C39" s="78" t="s">
        <v>83</v>
      </c>
      <c r="D39" s="79" t="s">
        <v>98</v>
      </c>
      <c r="E39" s="79" t="s">
        <v>56</v>
      </c>
      <c r="F39" s="76">
        <v>1614</v>
      </c>
      <c r="G39" s="77">
        <v>1647</v>
      </c>
      <c r="H39" s="110"/>
      <c r="I39" s="114">
        <f t="shared" si="0"/>
        <v>0</v>
      </c>
      <c r="J39">
        <f t="shared" si="3"/>
        <v>0</v>
      </c>
      <c r="K39">
        <f t="shared" si="4"/>
        <v>0</v>
      </c>
    </row>
    <row r="40" spans="3:11" ht="15.75">
      <c r="C40" s="74" t="s">
        <v>84</v>
      </c>
      <c r="D40" s="75" t="s">
        <v>99</v>
      </c>
      <c r="E40" s="75" t="s">
        <v>100</v>
      </c>
      <c r="F40" s="76">
        <v>1054</v>
      </c>
      <c r="G40" s="77">
        <v>1075</v>
      </c>
      <c r="H40" s="110"/>
      <c r="I40" s="114">
        <f t="shared" si="0"/>
        <v>0</v>
      </c>
      <c r="J40">
        <f t="shared" si="3"/>
        <v>0</v>
      </c>
      <c r="K40">
        <f t="shared" si="4"/>
        <v>0</v>
      </c>
    </row>
    <row r="41" spans="3:11" ht="15.75">
      <c r="C41" s="78" t="s">
        <v>85</v>
      </c>
      <c r="D41" s="79" t="s">
        <v>101</v>
      </c>
      <c r="E41" s="79" t="s">
        <v>102</v>
      </c>
      <c r="F41" s="76">
        <v>1334</v>
      </c>
      <c r="G41" s="77">
        <v>1361</v>
      </c>
      <c r="H41" s="110"/>
      <c r="I41" s="114">
        <f t="shared" si="0"/>
        <v>0</v>
      </c>
      <c r="J41">
        <f t="shared" si="3"/>
        <v>0</v>
      </c>
      <c r="K41">
        <f t="shared" si="4"/>
        <v>0</v>
      </c>
    </row>
    <row r="42" spans="3:11" ht="15.75">
      <c r="C42" s="74" t="s">
        <v>86</v>
      </c>
      <c r="D42" s="75" t="s">
        <v>103</v>
      </c>
      <c r="E42" s="75" t="s">
        <v>104</v>
      </c>
      <c r="F42" s="76">
        <v>1824</v>
      </c>
      <c r="G42" s="77">
        <v>1861</v>
      </c>
      <c r="H42" s="110"/>
      <c r="I42" s="114">
        <f t="shared" si="0"/>
        <v>0</v>
      </c>
      <c r="J42">
        <f t="shared" si="3"/>
        <v>0</v>
      </c>
      <c r="K42">
        <f t="shared" si="4"/>
        <v>0</v>
      </c>
    </row>
    <row r="43" spans="3:11" ht="15.75">
      <c r="C43" s="78" t="s">
        <v>87</v>
      </c>
      <c r="D43" s="79" t="s">
        <v>105</v>
      </c>
      <c r="E43" s="79" t="s">
        <v>106</v>
      </c>
      <c r="F43" s="76">
        <v>2192</v>
      </c>
      <c r="G43" s="77">
        <v>2237</v>
      </c>
      <c r="H43" s="110"/>
      <c r="I43" s="114">
        <f t="shared" si="0"/>
        <v>0</v>
      </c>
      <c r="J43">
        <f t="shared" si="3"/>
        <v>0</v>
      </c>
      <c r="K43">
        <f t="shared" si="4"/>
        <v>0</v>
      </c>
    </row>
    <row r="44" spans="3:11" ht="15.75">
      <c r="C44" s="74" t="s">
        <v>88</v>
      </c>
      <c r="D44" s="75" t="s">
        <v>107</v>
      </c>
      <c r="E44" s="75" t="s">
        <v>108</v>
      </c>
      <c r="F44" s="76">
        <v>2049</v>
      </c>
      <c r="G44" s="77">
        <v>2091</v>
      </c>
      <c r="H44" s="110"/>
      <c r="I44" s="114">
        <f t="shared" si="0"/>
        <v>0</v>
      </c>
      <c r="J44">
        <f t="shared" si="3"/>
        <v>0</v>
      </c>
      <c r="K44">
        <f t="shared" si="4"/>
        <v>0</v>
      </c>
    </row>
    <row r="45" spans="3:11" ht="15.75">
      <c r="C45" s="78" t="s">
        <v>89</v>
      </c>
      <c r="D45" s="79" t="s">
        <v>109</v>
      </c>
      <c r="E45" s="79" t="s">
        <v>110</v>
      </c>
      <c r="F45" s="76">
        <v>2741</v>
      </c>
      <c r="G45" s="77">
        <v>2797</v>
      </c>
      <c r="H45" s="110"/>
      <c r="I45" s="114">
        <f t="shared" si="0"/>
        <v>0</v>
      </c>
      <c r="J45">
        <f t="shared" si="3"/>
        <v>0</v>
      </c>
      <c r="K45">
        <f t="shared" si="4"/>
        <v>0</v>
      </c>
    </row>
    <row r="46" spans="3:11" ht="15.75">
      <c r="C46" s="74" t="s">
        <v>90</v>
      </c>
      <c r="D46" s="75" t="s">
        <v>111</v>
      </c>
      <c r="E46" s="75" t="s">
        <v>112</v>
      </c>
      <c r="F46" s="76">
        <v>3425</v>
      </c>
      <c r="G46" s="77">
        <v>3495</v>
      </c>
      <c r="H46" s="110"/>
      <c r="I46" s="114">
        <f t="shared" si="0"/>
        <v>0</v>
      </c>
      <c r="J46">
        <f t="shared" si="3"/>
        <v>0</v>
      </c>
      <c r="K46">
        <f t="shared" si="4"/>
        <v>0</v>
      </c>
    </row>
    <row r="47" spans="3:11" ht="15.75">
      <c r="C47" s="78" t="s">
        <v>91</v>
      </c>
      <c r="D47" s="79" t="s">
        <v>113</v>
      </c>
      <c r="E47" s="79" t="s">
        <v>114</v>
      </c>
      <c r="F47" s="76">
        <v>4112</v>
      </c>
      <c r="G47" s="77">
        <v>4196</v>
      </c>
      <c r="H47" s="110"/>
      <c r="I47" s="114">
        <f t="shared" si="0"/>
        <v>0</v>
      </c>
      <c r="J47">
        <f t="shared" si="3"/>
        <v>0</v>
      </c>
      <c r="K47">
        <f t="shared" si="4"/>
        <v>0</v>
      </c>
    </row>
    <row r="48" spans="3:11" ht="15.75">
      <c r="C48" s="78" t="s">
        <v>440</v>
      </c>
      <c r="D48" s="79" t="s">
        <v>109</v>
      </c>
      <c r="E48" s="79" t="s">
        <v>110</v>
      </c>
      <c r="F48" s="76">
        <v>2329</v>
      </c>
      <c r="G48" s="77">
        <v>2377</v>
      </c>
      <c r="H48" s="110"/>
      <c r="I48" s="114">
        <f t="shared" si="0"/>
        <v>0</v>
      </c>
    </row>
    <row r="49" spans="3:11" ht="16.5" thickBot="1">
      <c r="C49" s="74" t="s">
        <v>441</v>
      </c>
      <c r="D49" s="75" t="s">
        <v>113</v>
      </c>
      <c r="E49" s="75" t="s">
        <v>114</v>
      </c>
      <c r="F49" s="76">
        <v>3496</v>
      </c>
      <c r="G49" s="77">
        <v>3567</v>
      </c>
      <c r="H49" s="110"/>
      <c r="I49" s="114">
        <f t="shared" si="0"/>
        <v>0</v>
      </c>
      <c r="J49">
        <f t="shared" si="3"/>
        <v>0</v>
      </c>
      <c r="K49">
        <f t="shared" si="4"/>
        <v>0</v>
      </c>
    </row>
    <row r="50" spans="3:11" ht="16.5" thickBot="1">
      <c r="C50" s="141" t="s">
        <v>403</v>
      </c>
      <c r="D50" s="142"/>
      <c r="E50" s="143"/>
      <c r="F50" s="105">
        <f>SUM(J36:J49)</f>
        <v>0</v>
      </c>
      <c r="G50" s="106">
        <f>SUM(K36:K49)</f>
        <v>0</v>
      </c>
      <c r="H50" s="130">
        <f>SUM(H36:H49)</f>
        <v>0</v>
      </c>
      <c r="I50" s="117">
        <f>SUM(I35:I49)</f>
        <v>0</v>
      </c>
    </row>
    <row r="51" spans="3:11" ht="15.75">
      <c r="C51" s="102" t="s">
        <v>115</v>
      </c>
      <c r="D51" s="103"/>
      <c r="E51" s="103"/>
      <c r="F51" s="104"/>
      <c r="G51" s="104"/>
      <c r="H51" s="112"/>
      <c r="I51" s="116"/>
    </row>
    <row r="52" spans="3:11" ht="16.5" thickBot="1">
      <c r="C52" s="83" t="s">
        <v>116</v>
      </c>
      <c r="D52" s="75" t="s">
        <v>117</v>
      </c>
      <c r="E52" s="75" t="s">
        <v>118</v>
      </c>
      <c r="F52" s="76">
        <v>8820</v>
      </c>
      <c r="G52" s="77">
        <v>9000</v>
      </c>
      <c r="H52" s="110"/>
      <c r="I52" s="114">
        <f t="shared" si="0"/>
        <v>0</v>
      </c>
      <c r="J52">
        <f>F52*H52</f>
        <v>0</v>
      </c>
      <c r="K52">
        <f>G52*H52</f>
        <v>0</v>
      </c>
    </row>
    <row r="53" spans="3:11" ht="16.5" thickBot="1">
      <c r="C53" s="141" t="s">
        <v>403</v>
      </c>
      <c r="D53" s="142"/>
      <c r="E53" s="143"/>
      <c r="F53" s="105">
        <f>SUM(J52)</f>
        <v>0</v>
      </c>
      <c r="G53" s="106">
        <f>SUM(K52)</f>
        <v>0</v>
      </c>
      <c r="H53" s="130">
        <f>SUM(H52)</f>
        <v>0</v>
      </c>
      <c r="I53" s="117">
        <f>SUM(I52)</f>
        <v>0</v>
      </c>
    </row>
    <row r="54" spans="3:11" ht="15.75">
      <c r="C54" s="102" t="s">
        <v>119</v>
      </c>
      <c r="D54" s="103"/>
      <c r="E54" s="103"/>
      <c r="F54" s="104"/>
      <c r="G54" s="104"/>
      <c r="H54" s="112"/>
      <c r="I54" s="116"/>
    </row>
    <row r="55" spans="3:11" ht="15.75">
      <c r="C55" s="74" t="s">
        <v>120</v>
      </c>
      <c r="D55" s="75" t="s">
        <v>136</v>
      </c>
      <c r="E55" s="75" t="s">
        <v>137</v>
      </c>
      <c r="F55" s="76">
        <v>1600</v>
      </c>
      <c r="G55" s="77">
        <v>1634</v>
      </c>
      <c r="H55" s="110"/>
      <c r="I55" s="114">
        <f t="shared" si="0"/>
        <v>0</v>
      </c>
      <c r="J55">
        <f>F55*H55</f>
        <v>0</v>
      </c>
      <c r="K55">
        <f>G55*H55</f>
        <v>0</v>
      </c>
    </row>
    <row r="56" spans="3:11" ht="15.75">
      <c r="C56" s="78" t="s">
        <v>121</v>
      </c>
      <c r="D56" s="79" t="s">
        <v>138</v>
      </c>
      <c r="E56" s="79" t="s">
        <v>78</v>
      </c>
      <c r="F56" s="76">
        <v>3082</v>
      </c>
      <c r="G56" s="77">
        <v>3145</v>
      </c>
      <c r="H56" s="110"/>
      <c r="I56" s="114">
        <f t="shared" si="0"/>
        <v>0</v>
      </c>
      <c r="J56">
        <f>F56*H56</f>
        <v>0</v>
      </c>
      <c r="K56">
        <f>G56*H56</f>
        <v>0</v>
      </c>
    </row>
    <row r="57" spans="3:11" ht="15.75">
      <c r="C57" s="78" t="s">
        <v>122</v>
      </c>
      <c r="D57" s="79" t="s">
        <v>139</v>
      </c>
      <c r="E57" s="79" t="s">
        <v>140</v>
      </c>
      <c r="F57" s="76">
        <v>2256</v>
      </c>
      <c r="G57" s="77">
        <v>2272</v>
      </c>
      <c r="H57" s="110"/>
      <c r="I57" s="114">
        <f t="shared" si="0"/>
        <v>0</v>
      </c>
      <c r="J57" t="e">
        <f>#REF!*#REF!</f>
        <v>#REF!</v>
      </c>
      <c r="K57" t="e">
        <f>#REF!*#REF!</f>
        <v>#REF!</v>
      </c>
    </row>
    <row r="58" spans="3:11" ht="15.75">
      <c r="C58" s="78" t="s">
        <v>123</v>
      </c>
      <c r="D58" s="79" t="s">
        <v>141</v>
      </c>
      <c r="E58" s="79" t="s">
        <v>142</v>
      </c>
      <c r="F58" s="76">
        <v>4060</v>
      </c>
      <c r="G58" s="77">
        <v>4143</v>
      </c>
      <c r="H58" s="110"/>
      <c r="I58" s="114">
        <f t="shared" si="0"/>
        <v>0</v>
      </c>
      <c r="J58">
        <f>F57*H57</f>
        <v>0</v>
      </c>
      <c r="K58">
        <f>G57*H57</f>
        <v>0</v>
      </c>
    </row>
    <row r="59" spans="3:11" ht="15.75">
      <c r="C59" s="78" t="s">
        <v>124</v>
      </c>
      <c r="D59" s="79" t="s">
        <v>210</v>
      </c>
      <c r="E59" s="79" t="s">
        <v>150</v>
      </c>
      <c r="F59" s="76">
        <v>1615</v>
      </c>
      <c r="G59" s="77">
        <v>1648</v>
      </c>
      <c r="H59" s="110"/>
      <c r="I59" s="114">
        <f t="shared" si="0"/>
        <v>0</v>
      </c>
      <c r="J59" t="e">
        <f>#REF!*#REF!</f>
        <v>#REF!</v>
      </c>
      <c r="K59" t="e">
        <f>#REF!*#REF!</f>
        <v>#REF!</v>
      </c>
    </row>
    <row r="60" spans="3:11" ht="15.75">
      <c r="C60" s="78" t="s">
        <v>125</v>
      </c>
      <c r="D60" s="84" t="s">
        <v>143</v>
      </c>
      <c r="E60" s="84" t="s">
        <v>144</v>
      </c>
      <c r="F60" s="76">
        <v>2399</v>
      </c>
      <c r="G60" s="77">
        <v>2448</v>
      </c>
      <c r="H60" s="110"/>
      <c r="I60" s="114">
        <f t="shared" si="0"/>
        <v>0</v>
      </c>
      <c r="J60">
        <f>F58*H58</f>
        <v>0</v>
      </c>
      <c r="K60">
        <f>G58*H58</f>
        <v>0</v>
      </c>
    </row>
    <row r="61" spans="3:11" ht="15.75">
      <c r="C61" s="78" t="s">
        <v>126</v>
      </c>
      <c r="D61" s="84" t="s">
        <v>140</v>
      </c>
      <c r="E61" s="84" t="s">
        <v>145</v>
      </c>
      <c r="F61" s="76">
        <v>5063</v>
      </c>
      <c r="G61" s="77">
        <v>5167</v>
      </c>
      <c r="H61" s="110"/>
      <c r="I61" s="114">
        <f t="shared" si="0"/>
        <v>0</v>
      </c>
      <c r="J61" t="e">
        <f>#REF!*#REF!</f>
        <v>#REF!</v>
      </c>
      <c r="K61" t="e">
        <f>#REF!*#REF!</f>
        <v>#REF!</v>
      </c>
    </row>
    <row r="62" spans="3:11" ht="15.75">
      <c r="C62" s="78" t="s">
        <v>127</v>
      </c>
      <c r="D62" s="84">
        <v>0.2</v>
      </c>
      <c r="E62" s="84">
        <v>0.48</v>
      </c>
      <c r="F62" s="76">
        <v>1983</v>
      </c>
      <c r="G62" s="77">
        <v>2024</v>
      </c>
      <c r="H62" s="110"/>
      <c r="I62" s="114">
        <f t="shared" si="0"/>
        <v>0</v>
      </c>
      <c r="J62">
        <f>F59*H59</f>
        <v>0</v>
      </c>
      <c r="K62">
        <f>G59*H59</f>
        <v>0</v>
      </c>
    </row>
    <row r="63" spans="3:11" ht="15.75">
      <c r="C63" s="78" t="s">
        <v>128</v>
      </c>
      <c r="D63" s="84" t="s">
        <v>146</v>
      </c>
      <c r="E63" s="84" t="s">
        <v>54</v>
      </c>
      <c r="F63" s="76">
        <v>2976</v>
      </c>
      <c r="G63" s="77">
        <v>3037</v>
      </c>
      <c r="H63" s="110"/>
      <c r="I63" s="114">
        <f t="shared" si="0"/>
        <v>0</v>
      </c>
      <c r="J63" t="e">
        <f>#REF!*#REF!</f>
        <v>#REF!</v>
      </c>
      <c r="K63" t="e">
        <f>#REF!*#REF!</f>
        <v>#REF!</v>
      </c>
    </row>
    <row r="64" spans="3:11" ht="15.75">
      <c r="C64" s="78" t="s">
        <v>129</v>
      </c>
      <c r="D64" s="84" t="s">
        <v>144</v>
      </c>
      <c r="E64" s="84" t="s">
        <v>112</v>
      </c>
      <c r="F64" s="76">
        <v>6424</v>
      </c>
      <c r="G64" s="77">
        <v>6556</v>
      </c>
      <c r="H64" s="110"/>
      <c r="I64" s="114">
        <f t="shared" si="0"/>
        <v>0</v>
      </c>
      <c r="J64">
        <f>F60*H60</f>
        <v>0</v>
      </c>
      <c r="K64">
        <f>G60*H60</f>
        <v>0</v>
      </c>
    </row>
    <row r="65" spans="3:11" ht="15.75">
      <c r="C65" s="78" t="s">
        <v>130</v>
      </c>
      <c r="D65" s="84">
        <v>0.23</v>
      </c>
      <c r="E65" s="84">
        <v>0.55000000000000004</v>
      </c>
      <c r="F65" s="76">
        <v>2387</v>
      </c>
      <c r="G65" s="77">
        <v>2436</v>
      </c>
      <c r="H65" s="110"/>
      <c r="I65" s="114">
        <f t="shared" si="0"/>
        <v>0</v>
      </c>
      <c r="J65" t="e">
        <f>#REF!*#REF!</f>
        <v>#REF!</v>
      </c>
      <c r="K65" t="e">
        <f>#REF!*#REF!</f>
        <v>#REF!</v>
      </c>
    </row>
    <row r="66" spans="3:11" ht="15.75">
      <c r="C66" s="78" t="s">
        <v>131</v>
      </c>
      <c r="D66" s="84" t="s">
        <v>147</v>
      </c>
      <c r="E66" s="84" t="s">
        <v>148</v>
      </c>
      <c r="F66" s="76">
        <v>3690</v>
      </c>
      <c r="G66" s="77">
        <v>3766</v>
      </c>
      <c r="H66" s="110"/>
      <c r="I66" s="114">
        <f t="shared" si="0"/>
        <v>0</v>
      </c>
      <c r="J66">
        <f>F61*H61</f>
        <v>0</v>
      </c>
      <c r="K66">
        <f>G61*H61</f>
        <v>0</v>
      </c>
    </row>
    <row r="67" spans="3:11" ht="15.75">
      <c r="C67" s="78" t="s">
        <v>132</v>
      </c>
      <c r="D67" s="84" t="s">
        <v>149</v>
      </c>
      <c r="E67" s="84">
        <v>1.9</v>
      </c>
      <c r="F67" s="76">
        <v>8454</v>
      </c>
      <c r="G67" s="77">
        <v>8627</v>
      </c>
      <c r="H67" s="110"/>
      <c r="I67" s="114">
        <v>0</v>
      </c>
      <c r="J67" t="e">
        <f>#REF!*#REF!</f>
        <v>#REF!</v>
      </c>
      <c r="K67" t="e">
        <f>#REF!*#REF!</f>
        <v>#REF!</v>
      </c>
    </row>
    <row r="68" spans="3:11" ht="15.75">
      <c r="C68" s="78" t="s">
        <v>133</v>
      </c>
      <c r="D68" s="84">
        <v>0.32</v>
      </c>
      <c r="E68" s="84">
        <v>0.8</v>
      </c>
      <c r="F68" s="76">
        <v>4048</v>
      </c>
      <c r="G68" s="77">
        <v>4131</v>
      </c>
      <c r="H68" s="110"/>
      <c r="I68" s="114">
        <v>0</v>
      </c>
      <c r="J68">
        <f>F62*H62</f>
        <v>0</v>
      </c>
      <c r="K68">
        <f>G62*H62</f>
        <v>0</v>
      </c>
    </row>
    <row r="69" spans="3:11" ht="15.75">
      <c r="C69" s="78" t="s">
        <v>134</v>
      </c>
      <c r="D69" s="84" t="s">
        <v>150</v>
      </c>
      <c r="E69" s="84" t="s">
        <v>151</v>
      </c>
      <c r="F69" s="76">
        <v>6171</v>
      </c>
      <c r="G69" s="77">
        <v>6297</v>
      </c>
      <c r="H69" s="110"/>
      <c r="I69" s="114">
        <v>0</v>
      </c>
      <c r="J69" t="e">
        <f>#REF!*#REF!</f>
        <v>#REF!</v>
      </c>
      <c r="K69" t="e">
        <f>#REF!*#REF!</f>
        <v>#REF!</v>
      </c>
    </row>
    <row r="70" spans="3:11" ht="16.5" thickBot="1">
      <c r="C70" s="78" t="s">
        <v>135</v>
      </c>
      <c r="D70" s="84" t="s">
        <v>152</v>
      </c>
      <c r="E70" s="84" t="s">
        <v>153</v>
      </c>
      <c r="F70" s="76">
        <v>12348</v>
      </c>
      <c r="G70" s="77">
        <v>12600</v>
      </c>
      <c r="H70" s="110"/>
      <c r="I70" s="114">
        <v>0</v>
      </c>
      <c r="J70">
        <f>F63*H63</f>
        <v>0</v>
      </c>
      <c r="K70">
        <f>G63*H63</f>
        <v>0</v>
      </c>
    </row>
    <row r="71" spans="3:11" ht="16.5" thickBot="1">
      <c r="C71" s="141" t="s">
        <v>403</v>
      </c>
      <c r="D71" s="142"/>
      <c r="E71" s="143"/>
      <c r="F71" s="105">
        <v>0</v>
      </c>
      <c r="G71" s="106">
        <v>0</v>
      </c>
      <c r="H71" s="130">
        <f>SUM(H55:H70)</f>
        <v>0</v>
      </c>
      <c r="I71" s="135">
        <v>0</v>
      </c>
      <c r="J71" t="e">
        <f>#REF!*#REF!</f>
        <v>#REF!</v>
      </c>
      <c r="K71" t="e">
        <f>#REF!*#REF!</f>
        <v>#REF!</v>
      </c>
    </row>
    <row r="72" spans="3:11" ht="16.5" thickBot="1">
      <c r="C72" s="86" t="s">
        <v>156</v>
      </c>
      <c r="D72" s="85"/>
      <c r="E72" s="85"/>
      <c r="F72" s="87"/>
      <c r="G72" s="88"/>
      <c r="H72" s="110"/>
      <c r="I72" s="117"/>
      <c r="J72">
        <f>F64*H64</f>
        <v>0</v>
      </c>
      <c r="K72">
        <f>G64*H64</f>
        <v>0</v>
      </c>
    </row>
    <row r="73" spans="3:11" ht="15.75">
      <c r="C73" s="78" t="s">
        <v>157</v>
      </c>
      <c r="D73" s="79" t="s">
        <v>187</v>
      </c>
      <c r="E73" s="79" t="s">
        <v>188</v>
      </c>
      <c r="F73" s="76">
        <v>2296</v>
      </c>
      <c r="G73" s="77">
        <v>2343</v>
      </c>
      <c r="H73" s="110"/>
      <c r="I73" s="114">
        <v>0</v>
      </c>
      <c r="J73" t="e">
        <f>#REF!*#REF!</f>
        <v>#REF!</v>
      </c>
      <c r="K73" t="e">
        <f>#REF!*#REF!</f>
        <v>#REF!</v>
      </c>
    </row>
    <row r="74" spans="3:11" ht="15.75">
      <c r="C74" s="74" t="s">
        <v>158</v>
      </c>
      <c r="D74" s="75" t="s">
        <v>189</v>
      </c>
      <c r="E74" s="75" t="s">
        <v>190</v>
      </c>
      <c r="F74" s="76">
        <v>2807</v>
      </c>
      <c r="G74" s="77">
        <v>2864</v>
      </c>
      <c r="H74" s="110"/>
      <c r="I74" s="114">
        <f t="shared" ref="I74:I110" si="5">E73*H73</f>
        <v>0</v>
      </c>
      <c r="J74" t="e">
        <f>#REF!*#REF!</f>
        <v>#REF!</v>
      </c>
      <c r="K74" t="e">
        <f>#REF!*#REF!</f>
        <v>#REF!</v>
      </c>
    </row>
    <row r="75" spans="3:11" ht="15.75">
      <c r="C75" s="78" t="s">
        <v>159</v>
      </c>
      <c r="D75" s="79" t="s">
        <v>189</v>
      </c>
      <c r="E75" s="79" t="s">
        <v>190</v>
      </c>
      <c r="F75" s="76">
        <v>3046</v>
      </c>
      <c r="G75" s="77">
        <v>3108</v>
      </c>
      <c r="H75" s="110"/>
      <c r="I75" s="114">
        <f t="shared" si="5"/>
        <v>0</v>
      </c>
      <c r="J75" t="e">
        <f>#REF!*#REF!</f>
        <v>#REF!</v>
      </c>
      <c r="K75" t="e">
        <f>#REF!*#REF!</f>
        <v>#REF!</v>
      </c>
    </row>
    <row r="76" spans="3:11" ht="15.75">
      <c r="C76" s="74" t="s">
        <v>160</v>
      </c>
      <c r="D76" s="75" t="s">
        <v>191</v>
      </c>
      <c r="E76" s="75" t="s">
        <v>192</v>
      </c>
      <c r="F76" s="76">
        <v>2907</v>
      </c>
      <c r="G76" s="77">
        <v>2967</v>
      </c>
      <c r="H76" s="110"/>
      <c r="I76" s="114">
        <f t="shared" si="5"/>
        <v>0</v>
      </c>
      <c r="J76" t="e">
        <f>#REF!*#REF!</f>
        <v>#REF!</v>
      </c>
      <c r="K76" t="e">
        <f>#REF!*#REF!</f>
        <v>#REF!</v>
      </c>
    </row>
    <row r="77" spans="3:11" ht="15.75">
      <c r="C77" s="78" t="s">
        <v>161</v>
      </c>
      <c r="D77" s="79" t="s">
        <v>191</v>
      </c>
      <c r="E77" s="79" t="s">
        <v>192</v>
      </c>
      <c r="F77" s="76">
        <v>2834</v>
      </c>
      <c r="G77" s="77">
        <v>2892</v>
      </c>
      <c r="H77" s="110"/>
      <c r="I77" s="114">
        <f t="shared" si="5"/>
        <v>0</v>
      </c>
      <c r="J77" t="e">
        <f>#REF!*#REF!</f>
        <v>#REF!</v>
      </c>
      <c r="K77" t="e">
        <f>#REF!*#REF!</f>
        <v>#REF!</v>
      </c>
    </row>
    <row r="78" spans="3:11" ht="15.75">
      <c r="C78" s="74" t="s">
        <v>162</v>
      </c>
      <c r="D78" s="75" t="s">
        <v>193</v>
      </c>
      <c r="E78" s="75" t="s">
        <v>150</v>
      </c>
      <c r="F78" s="76">
        <v>3117</v>
      </c>
      <c r="G78" s="77">
        <v>3181</v>
      </c>
      <c r="H78" s="110"/>
      <c r="I78" s="114">
        <f t="shared" si="5"/>
        <v>0</v>
      </c>
      <c r="J78" t="e">
        <f>#REF!*#REF!</f>
        <v>#REF!</v>
      </c>
      <c r="K78" t="e">
        <f>#REF!*#REF!</f>
        <v>#REF!</v>
      </c>
    </row>
    <row r="79" spans="3:11" ht="15.75">
      <c r="C79" s="74" t="s">
        <v>163</v>
      </c>
      <c r="D79" s="75" t="s">
        <v>194</v>
      </c>
      <c r="E79" s="75" t="s">
        <v>183</v>
      </c>
      <c r="F79" s="76">
        <v>476</v>
      </c>
      <c r="G79" s="77">
        <v>486</v>
      </c>
      <c r="H79" s="110"/>
      <c r="I79" s="114">
        <v>0</v>
      </c>
      <c r="J79" t="e">
        <f>#REF!*#REF!</f>
        <v>#REF!</v>
      </c>
      <c r="K79" t="e">
        <f>#REF!*#REF!</f>
        <v>#REF!</v>
      </c>
    </row>
    <row r="80" spans="3:11" ht="15.75">
      <c r="C80" s="78" t="s">
        <v>164</v>
      </c>
      <c r="D80" s="79" t="s">
        <v>195</v>
      </c>
      <c r="E80" s="79" t="s">
        <v>196</v>
      </c>
      <c r="F80" s="76">
        <v>596</v>
      </c>
      <c r="G80" s="77">
        <v>608</v>
      </c>
      <c r="H80" s="110"/>
      <c r="I80" s="114">
        <f t="shared" si="5"/>
        <v>0</v>
      </c>
      <c r="J80" t="e">
        <f>#REF!*#REF!</f>
        <v>#REF!</v>
      </c>
      <c r="K80" t="e">
        <f>#REF!*#REF!</f>
        <v>#REF!</v>
      </c>
    </row>
    <row r="81" spans="3:11" ht="15.75">
      <c r="C81" s="78" t="s">
        <v>432</v>
      </c>
      <c r="D81" s="79" t="s">
        <v>436</v>
      </c>
      <c r="E81" s="79" t="s">
        <v>204</v>
      </c>
      <c r="F81" s="76">
        <v>712</v>
      </c>
      <c r="G81" s="77">
        <v>726</v>
      </c>
      <c r="H81" s="110"/>
      <c r="I81" s="114">
        <f t="shared" si="5"/>
        <v>0</v>
      </c>
      <c r="J81" t="e">
        <f>#REF!*#REF!</f>
        <v>#REF!</v>
      </c>
      <c r="K81" t="e">
        <f>#REF!*#REF!</f>
        <v>#REF!</v>
      </c>
    </row>
    <row r="82" spans="3:11" ht="15.75">
      <c r="C82" s="78" t="s">
        <v>433</v>
      </c>
      <c r="D82" s="79" t="s">
        <v>437</v>
      </c>
      <c r="E82" s="79" t="s">
        <v>435</v>
      </c>
      <c r="F82" s="76">
        <v>776</v>
      </c>
      <c r="G82" s="77">
        <v>792</v>
      </c>
      <c r="H82" s="110"/>
      <c r="I82" s="114">
        <f t="shared" si="5"/>
        <v>0</v>
      </c>
      <c r="J82" t="e">
        <f>#REF!*#REF!</f>
        <v>#REF!</v>
      </c>
      <c r="K82" t="e">
        <f>#REF!*#REF!</f>
        <v>#REF!</v>
      </c>
    </row>
    <row r="83" spans="3:11" ht="15.75">
      <c r="C83" s="78" t="s">
        <v>434</v>
      </c>
      <c r="D83" s="79" t="s">
        <v>438</v>
      </c>
      <c r="E83" s="79" t="s">
        <v>182</v>
      </c>
      <c r="F83" s="76">
        <v>862</v>
      </c>
      <c r="G83" s="77">
        <v>880</v>
      </c>
      <c r="H83" s="110"/>
      <c r="I83" s="114">
        <f t="shared" si="5"/>
        <v>0</v>
      </c>
      <c r="J83" t="e">
        <f>#REF!*#REF!</f>
        <v>#REF!</v>
      </c>
      <c r="K83" t="e">
        <f>#REF!*#REF!</f>
        <v>#REF!</v>
      </c>
    </row>
    <row r="84" spans="3:11" ht="15.75">
      <c r="C84" s="74" t="s">
        <v>165</v>
      </c>
      <c r="D84" s="75" t="s">
        <v>197</v>
      </c>
      <c r="E84" s="75" t="s">
        <v>198</v>
      </c>
      <c r="F84" s="76">
        <v>738</v>
      </c>
      <c r="G84" s="77">
        <v>754</v>
      </c>
      <c r="H84" s="110"/>
      <c r="I84" s="114">
        <f t="shared" si="5"/>
        <v>0</v>
      </c>
      <c r="J84" t="e">
        <f>#REF!*#REF!</f>
        <v>#REF!</v>
      </c>
      <c r="K84" t="e">
        <f>#REF!*#REF!</f>
        <v>#REF!</v>
      </c>
    </row>
    <row r="85" spans="3:11" ht="15.75">
      <c r="C85" s="78" t="s">
        <v>166</v>
      </c>
      <c r="D85" s="79" t="s">
        <v>196</v>
      </c>
      <c r="E85" s="79" t="s">
        <v>199</v>
      </c>
      <c r="F85" s="76">
        <v>936</v>
      </c>
      <c r="G85" s="77">
        <v>955</v>
      </c>
      <c r="H85" s="110"/>
      <c r="I85" s="114">
        <f t="shared" si="5"/>
        <v>0</v>
      </c>
      <c r="J85" t="e">
        <f>#REF!*#REF!</f>
        <v>#REF!</v>
      </c>
      <c r="K85" t="e">
        <f>#REF!*#REF!</f>
        <v>#REF!</v>
      </c>
    </row>
    <row r="86" spans="3:11" ht="15.75">
      <c r="C86" s="74" t="s">
        <v>167</v>
      </c>
      <c r="D86" s="75" t="s">
        <v>184</v>
      </c>
      <c r="E86" s="75" t="s">
        <v>185</v>
      </c>
      <c r="F86" s="76">
        <v>1035</v>
      </c>
      <c r="G86" s="77">
        <v>1056</v>
      </c>
      <c r="H86" s="110"/>
      <c r="I86" s="114">
        <f t="shared" si="5"/>
        <v>0</v>
      </c>
      <c r="J86">
        <f t="shared" ref="J86:J91" si="6">F73*H73</f>
        <v>0</v>
      </c>
      <c r="K86">
        <f t="shared" ref="K86:K91" si="7">G73*H73</f>
        <v>0</v>
      </c>
    </row>
    <row r="87" spans="3:11" ht="15.75">
      <c r="C87" s="78" t="s">
        <v>168</v>
      </c>
      <c r="D87" s="79" t="s">
        <v>184</v>
      </c>
      <c r="E87" s="79" t="s">
        <v>185</v>
      </c>
      <c r="F87" s="76">
        <v>1235</v>
      </c>
      <c r="G87" s="77">
        <v>1260</v>
      </c>
      <c r="H87" s="110"/>
      <c r="I87" s="114">
        <f t="shared" si="5"/>
        <v>0</v>
      </c>
      <c r="J87">
        <f t="shared" si="6"/>
        <v>0</v>
      </c>
      <c r="K87">
        <f t="shared" si="7"/>
        <v>0</v>
      </c>
    </row>
    <row r="88" spans="3:11" ht="15.75">
      <c r="C88" s="74" t="s">
        <v>169</v>
      </c>
      <c r="D88" s="75" t="s">
        <v>200</v>
      </c>
      <c r="E88" s="75" t="s">
        <v>201</v>
      </c>
      <c r="F88" s="76">
        <v>1225</v>
      </c>
      <c r="G88" s="77">
        <v>1251</v>
      </c>
      <c r="H88" s="110"/>
      <c r="I88" s="114">
        <f t="shared" si="5"/>
        <v>0</v>
      </c>
      <c r="J88">
        <f t="shared" si="6"/>
        <v>0</v>
      </c>
      <c r="K88">
        <f t="shared" si="7"/>
        <v>0</v>
      </c>
    </row>
    <row r="89" spans="3:11" ht="15.75">
      <c r="C89" s="78" t="s">
        <v>170</v>
      </c>
      <c r="D89" s="79" t="s">
        <v>202</v>
      </c>
      <c r="E89" s="79" t="s">
        <v>203</v>
      </c>
      <c r="F89" s="76">
        <v>1264</v>
      </c>
      <c r="G89" s="77">
        <v>1310</v>
      </c>
      <c r="H89" s="110"/>
      <c r="I89" s="114">
        <f t="shared" si="5"/>
        <v>0</v>
      </c>
      <c r="J89">
        <f t="shared" si="6"/>
        <v>0</v>
      </c>
      <c r="K89">
        <f t="shared" si="7"/>
        <v>0</v>
      </c>
    </row>
    <row r="90" spans="3:11" ht="15.75">
      <c r="C90" s="74" t="s">
        <v>171</v>
      </c>
      <c r="D90" s="75" t="s">
        <v>204</v>
      </c>
      <c r="E90" s="75" t="s">
        <v>205</v>
      </c>
      <c r="F90" s="76">
        <v>1308</v>
      </c>
      <c r="G90" s="77">
        <v>1334</v>
      </c>
      <c r="H90" s="110"/>
      <c r="I90" s="114">
        <f t="shared" si="5"/>
        <v>0</v>
      </c>
      <c r="J90">
        <f t="shared" si="6"/>
        <v>0</v>
      </c>
      <c r="K90">
        <f t="shared" si="7"/>
        <v>0</v>
      </c>
    </row>
    <row r="91" spans="3:11" ht="15.75">
      <c r="C91" s="78" t="s">
        <v>172</v>
      </c>
      <c r="D91" s="79" t="s">
        <v>204</v>
      </c>
      <c r="E91" s="79" t="s">
        <v>205</v>
      </c>
      <c r="F91" s="76">
        <v>1357</v>
      </c>
      <c r="G91" s="77">
        <v>1385</v>
      </c>
      <c r="H91" s="110"/>
      <c r="I91" s="114">
        <f t="shared" si="5"/>
        <v>0</v>
      </c>
      <c r="J91">
        <f t="shared" si="6"/>
        <v>0</v>
      </c>
      <c r="K91">
        <f t="shared" si="7"/>
        <v>0</v>
      </c>
    </row>
    <row r="92" spans="3:11" ht="15.75">
      <c r="C92" s="74" t="s">
        <v>173</v>
      </c>
      <c r="D92" s="75" t="s">
        <v>206</v>
      </c>
      <c r="E92" s="75" t="s">
        <v>207</v>
      </c>
      <c r="F92" s="76">
        <v>1427</v>
      </c>
      <c r="G92" s="77">
        <v>1456</v>
      </c>
      <c r="H92" s="110"/>
      <c r="I92" s="114">
        <f t="shared" si="5"/>
        <v>0</v>
      </c>
      <c r="J92" t="e">
        <f>#REF!*#REF!</f>
        <v>#REF!</v>
      </c>
      <c r="K92" t="e">
        <f>#REF!*#REF!</f>
        <v>#REF!</v>
      </c>
    </row>
    <row r="93" spans="3:11" ht="15.75">
      <c r="C93" s="78" t="s">
        <v>174</v>
      </c>
      <c r="D93" s="79" t="s">
        <v>208</v>
      </c>
      <c r="E93" s="79" t="s">
        <v>209</v>
      </c>
      <c r="F93" s="76">
        <v>1522</v>
      </c>
      <c r="G93" s="77">
        <v>1553</v>
      </c>
      <c r="H93" s="110"/>
      <c r="I93" s="114">
        <f t="shared" si="5"/>
        <v>0</v>
      </c>
      <c r="J93" t="e">
        <f>#REF!*#REF!</f>
        <v>#REF!</v>
      </c>
      <c r="K93" t="e">
        <f>#REF!*#REF!</f>
        <v>#REF!</v>
      </c>
    </row>
    <row r="94" spans="3:11" ht="15.75">
      <c r="C94" s="74" t="s">
        <v>175</v>
      </c>
      <c r="D94" s="75" t="s">
        <v>182</v>
      </c>
      <c r="E94" s="75" t="s">
        <v>186</v>
      </c>
      <c r="F94" s="76">
        <v>1617</v>
      </c>
      <c r="G94" s="77">
        <v>1650</v>
      </c>
      <c r="H94" s="110"/>
      <c r="I94" s="114">
        <f t="shared" si="5"/>
        <v>0</v>
      </c>
      <c r="J94" t="e">
        <f>#REF!*#REF!</f>
        <v>#REF!</v>
      </c>
      <c r="K94" t="e">
        <f>#REF!*#REF!</f>
        <v>#REF!</v>
      </c>
    </row>
    <row r="95" spans="3:11" ht="15.75">
      <c r="C95" s="74" t="s">
        <v>176</v>
      </c>
      <c r="D95" s="75" t="s">
        <v>211</v>
      </c>
      <c r="E95" s="75" t="s">
        <v>212</v>
      </c>
      <c r="F95" s="76">
        <v>2415</v>
      </c>
      <c r="G95" s="77">
        <v>2465</v>
      </c>
      <c r="H95" s="110"/>
      <c r="I95" s="114">
        <v>0</v>
      </c>
      <c r="J95" t="e">
        <f>#REF!*#REF!</f>
        <v>#REF!</v>
      </c>
      <c r="K95" t="e">
        <f>#REF!*#REF!</f>
        <v>#REF!</v>
      </c>
    </row>
    <row r="96" spans="3:11" ht="15.75">
      <c r="C96" s="78" t="s">
        <v>177</v>
      </c>
      <c r="D96" s="79" t="s">
        <v>213</v>
      </c>
      <c r="E96" s="79" t="s">
        <v>214</v>
      </c>
      <c r="F96" s="76">
        <v>2433</v>
      </c>
      <c r="G96" s="77">
        <v>2483</v>
      </c>
      <c r="H96" s="110"/>
      <c r="I96" s="114">
        <f t="shared" si="5"/>
        <v>0</v>
      </c>
      <c r="J96">
        <f>F79*H79</f>
        <v>0</v>
      </c>
      <c r="K96">
        <f>G79*H79</f>
        <v>0</v>
      </c>
    </row>
    <row r="97" spans="3:11" ht="15.75">
      <c r="C97" s="74" t="s">
        <v>178</v>
      </c>
      <c r="D97" s="75" t="s">
        <v>215</v>
      </c>
      <c r="E97" s="75" t="s">
        <v>98</v>
      </c>
      <c r="F97" s="76">
        <v>2903</v>
      </c>
      <c r="G97" s="77">
        <v>2962</v>
      </c>
      <c r="H97" s="110"/>
      <c r="I97" s="114">
        <f t="shared" si="5"/>
        <v>0</v>
      </c>
      <c r="J97">
        <f>F80*H80</f>
        <v>0</v>
      </c>
      <c r="K97">
        <f>G80*H80</f>
        <v>0</v>
      </c>
    </row>
    <row r="98" spans="3:11" ht="15.75">
      <c r="C98" s="78" t="s">
        <v>179</v>
      </c>
      <c r="D98" s="79" t="s">
        <v>215</v>
      </c>
      <c r="E98" s="79" t="s">
        <v>98</v>
      </c>
      <c r="F98" s="76">
        <v>3298</v>
      </c>
      <c r="G98" s="77">
        <v>3365</v>
      </c>
      <c r="H98" s="110"/>
      <c r="I98" s="114">
        <f t="shared" si="5"/>
        <v>0</v>
      </c>
    </row>
    <row r="99" spans="3:11" ht="15.75">
      <c r="C99" s="74" t="s">
        <v>180</v>
      </c>
      <c r="D99" s="75" t="s">
        <v>216</v>
      </c>
      <c r="E99" s="75" t="s">
        <v>217</v>
      </c>
      <c r="F99" s="76">
        <v>3128</v>
      </c>
      <c r="G99" s="77">
        <v>3192</v>
      </c>
      <c r="H99" s="110"/>
      <c r="I99" s="114">
        <f t="shared" si="5"/>
        <v>0</v>
      </c>
    </row>
    <row r="100" spans="3:11" ht="16.5" thickBot="1">
      <c r="C100" s="78" t="s">
        <v>181</v>
      </c>
      <c r="D100" s="79" t="s">
        <v>216</v>
      </c>
      <c r="E100" s="79" t="s">
        <v>217</v>
      </c>
      <c r="F100" s="76">
        <v>3984</v>
      </c>
      <c r="G100" s="77">
        <v>4066</v>
      </c>
      <c r="H100" s="110"/>
      <c r="I100" s="114">
        <f t="shared" si="5"/>
        <v>0</v>
      </c>
    </row>
    <row r="101" spans="3:11" ht="16.5" thickBot="1">
      <c r="C101" s="141" t="s">
        <v>403</v>
      </c>
      <c r="D101" s="142"/>
      <c r="E101" s="143"/>
      <c r="F101" s="105">
        <v>0</v>
      </c>
      <c r="G101" s="106">
        <v>0</v>
      </c>
      <c r="H101" s="130">
        <f>SUM(H73:H100)</f>
        <v>0</v>
      </c>
      <c r="I101" s="135">
        <f t="shared" si="5"/>
        <v>0</v>
      </c>
      <c r="J101">
        <f t="shared" ref="J101:J111" si="8">F84*H84</f>
        <v>0</v>
      </c>
      <c r="K101">
        <f t="shared" ref="K101:K111" si="9">G84*H84</f>
        <v>0</v>
      </c>
    </row>
    <row r="102" spans="3:11" ht="16.5" thickBot="1">
      <c r="C102" s="86" t="s">
        <v>218</v>
      </c>
      <c r="D102" s="89"/>
      <c r="E102" s="89"/>
      <c r="F102" s="87"/>
      <c r="G102" s="87"/>
      <c r="H102" s="110"/>
      <c r="I102" s="117"/>
      <c r="J102">
        <f t="shared" si="8"/>
        <v>0</v>
      </c>
      <c r="K102">
        <f t="shared" si="9"/>
        <v>0</v>
      </c>
    </row>
    <row r="103" spans="3:11" ht="31.5">
      <c r="C103" s="78" t="s">
        <v>442</v>
      </c>
      <c r="D103" s="89">
        <v>9.51</v>
      </c>
      <c r="E103" s="89">
        <v>22.9</v>
      </c>
      <c r="F103" s="76">
        <v>167800</v>
      </c>
      <c r="G103" s="77">
        <v>171150</v>
      </c>
      <c r="H103" s="110"/>
      <c r="I103" s="114">
        <v>0</v>
      </c>
      <c r="J103">
        <f t="shared" si="8"/>
        <v>0</v>
      </c>
      <c r="K103">
        <f t="shared" si="9"/>
        <v>0</v>
      </c>
    </row>
    <row r="104" spans="3:11" ht="31.5">
      <c r="C104" s="78" t="s">
        <v>443</v>
      </c>
      <c r="D104" s="71">
        <v>10.5</v>
      </c>
      <c r="E104" s="71">
        <v>25.2</v>
      </c>
      <c r="F104" s="76">
        <v>177000</v>
      </c>
      <c r="G104" s="77">
        <v>180600</v>
      </c>
      <c r="H104" s="110"/>
      <c r="I104" s="114">
        <v>0</v>
      </c>
      <c r="J104">
        <f t="shared" si="8"/>
        <v>0</v>
      </c>
      <c r="K104">
        <f t="shared" si="9"/>
        <v>0</v>
      </c>
    </row>
    <row r="105" spans="3:11" ht="31.5">
      <c r="C105" s="74" t="s">
        <v>444</v>
      </c>
      <c r="D105" s="89">
        <v>11.54</v>
      </c>
      <c r="E105" s="89">
        <v>27.7</v>
      </c>
      <c r="F105" s="76">
        <v>197600</v>
      </c>
      <c r="G105" s="77">
        <v>201600</v>
      </c>
      <c r="H105" s="110"/>
      <c r="I105" s="114">
        <f t="shared" si="5"/>
        <v>0</v>
      </c>
      <c r="J105">
        <f t="shared" si="8"/>
        <v>0</v>
      </c>
      <c r="K105">
        <f t="shared" si="9"/>
        <v>0</v>
      </c>
    </row>
    <row r="106" spans="3:11" ht="31.5">
      <c r="C106" s="78" t="s">
        <v>445</v>
      </c>
      <c r="D106" s="71">
        <v>13.1</v>
      </c>
      <c r="E106" s="71">
        <v>31.44</v>
      </c>
      <c r="F106" s="76">
        <v>239800</v>
      </c>
      <c r="G106" s="77">
        <v>244650</v>
      </c>
      <c r="H106" s="110"/>
      <c r="I106" s="114">
        <f t="shared" si="5"/>
        <v>0</v>
      </c>
      <c r="J106">
        <f t="shared" si="8"/>
        <v>0</v>
      </c>
      <c r="K106">
        <f t="shared" si="9"/>
        <v>0</v>
      </c>
    </row>
    <row r="107" spans="3:11" ht="31.5">
      <c r="C107" s="78" t="s">
        <v>446</v>
      </c>
      <c r="D107" s="71">
        <v>24.2</v>
      </c>
      <c r="E107" s="71">
        <v>58.08</v>
      </c>
      <c r="F107" s="76">
        <v>478800</v>
      </c>
      <c r="G107" s="77">
        <v>488250</v>
      </c>
      <c r="H107" s="110"/>
      <c r="I107" s="114">
        <f t="shared" si="5"/>
        <v>0</v>
      </c>
      <c r="J107">
        <f t="shared" si="8"/>
        <v>0</v>
      </c>
      <c r="K107">
        <f t="shared" si="9"/>
        <v>0</v>
      </c>
    </row>
    <row r="108" spans="3:11" ht="31.5">
      <c r="C108" s="74" t="s">
        <v>447</v>
      </c>
      <c r="D108" s="89">
        <v>13.37</v>
      </c>
      <c r="E108" s="89">
        <v>32.090000000000003</v>
      </c>
      <c r="F108" s="76">
        <v>235700</v>
      </c>
      <c r="G108" s="77">
        <v>240450</v>
      </c>
      <c r="H108" s="110"/>
      <c r="I108" s="114">
        <v>0</v>
      </c>
      <c r="J108">
        <f t="shared" si="8"/>
        <v>0</v>
      </c>
      <c r="K108">
        <f t="shared" si="9"/>
        <v>0</v>
      </c>
    </row>
    <row r="109" spans="3:11" ht="31.5">
      <c r="C109" s="78" t="s">
        <v>448</v>
      </c>
      <c r="D109" s="71">
        <v>11.78</v>
      </c>
      <c r="E109" s="71">
        <v>28.27</v>
      </c>
      <c r="F109" s="76">
        <v>195500</v>
      </c>
      <c r="G109" s="77">
        <v>199500</v>
      </c>
      <c r="H109" s="110"/>
      <c r="I109" s="114">
        <f t="shared" si="5"/>
        <v>0</v>
      </c>
      <c r="J109">
        <f t="shared" si="8"/>
        <v>0</v>
      </c>
      <c r="K109">
        <f t="shared" si="9"/>
        <v>0</v>
      </c>
    </row>
    <row r="110" spans="3:11" ht="31.5">
      <c r="C110" s="74" t="s">
        <v>449</v>
      </c>
      <c r="D110" s="89">
        <v>10.7</v>
      </c>
      <c r="E110" s="89">
        <v>25.68</v>
      </c>
      <c r="F110" s="76">
        <v>173250</v>
      </c>
      <c r="G110" s="77">
        <v>176800</v>
      </c>
      <c r="H110" s="110"/>
      <c r="I110" s="114">
        <f t="shared" si="5"/>
        <v>0</v>
      </c>
      <c r="J110">
        <f t="shared" si="8"/>
        <v>0</v>
      </c>
      <c r="K110">
        <f t="shared" si="9"/>
        <v>0</v>
      </c>
    </row>
    <row r="111" spans="3:11" ht="31.5">
      <c r="C111" s="78" t="s">
        <v>450</v>
      </c>
      <c r="D111" s="71">
        <v>9.57</v>
      </c>
      <c r="E111" s="71">
        <v>22.97</v>
      </c>
      <c r="F111" s="76">
        <v>163600</v>
      </c>
      <c r="G111" s="77">
        <v>166950</v>
      </c>
      <c r="H111" s="110"/>
      <c r="I111" s="114">
        <v>0</v>
      </c>
      <c r="J111">
        <f t="shared" si="8"/>
        <v>0</v>
      </c>
      <c r="K111">
        <f t="shared" si="9"/>
        <v>0</v>
      </c>
    </row>
    <row r="112" spans="3:11" ht="15.75">
      <c r="C112" s="78" t="s">
        <v>451</v>
      </c>
      <c r="D112" s="71"/>
      <c r="E112" s="71"/>
      <c r="F112" s="76">
        <v>35000</v>
      </c>
      <c r="G112" s="77">
        <v>35000</v>
      </c>
      <c r="H112" s="110"/>
      <c r="I112" s="114">
        <v>0</v>
      </c>
    </row>
    <row r="113" spans="3:11" ht="31.5">
      <c r="C113" s="78" t="s">
        <v>452</v>
      </c>
      <c r="D113" s="71"/>
      <c r="E113" s="71"/>
      <c r="F113" s="76">
        <v>40000</v>
      </c>
      <c r="G113" s="77">
        <v>42000</v>
      </c>
      <c r="H113" s="110"/>
      <c r="I113" s="114">
        <v>0</v>
      </c>
    </row>
    <row r="114" spans="3:11" ht="32.25" thickBot="1">
      <c r="C114" s="90" t="s">
        <v>219</v>
      </c>
      <c r="D114" s="89"/>
      <c r="E114" s="89"/>
      <c r="F114" s="76">
        <f>CEILING(G114*0.95,10)</f>
        <v>28500</v>
      </c>
      <c r="G114" s="77" t="s">
        <v>220</v>
      </c>
      <c r="H114" s="110"/>
      <c r="I114" s="114">
        <f>E111*H111</f>
        <v>0</v>
      </c>
      <c r="J114" t="e">
        <f>#REF!*#REF!</f>
        <v>#REF!</v>
      </c>
      <c r="K114" t="e">
        <f>#REF!*#REF!</f>
        <v>#REF!</v>
      </c>
    </row>
    <row r="115" spans="3:11" ht="16.5" thickBot="1">
      <c r="C115" s="141" t="s">
        <v>403</v>
      </c>
      <c r="D115" s="142"/>
      <c r="E115" s="143"/>
      <c r="F115" s="105"/>
      <c r="G115" s="106"/>
      <c r="H115" s="130">
        <f>SUM(H104:H114)</f>
        <v>0</v>
      </c>
      <c r="I115" s="114">
        <f>E114*H114</f>
        <v>0</v>
      </c>
      <c r="J115">
        <f t="shared" ref="J115:J120" si="10">F95*H95</f>
        <v>0</v>
      </c>
      <c r="K115">
        <f t="shared" ref="K115:K120" si="11">G95*H95</f>
        <v>0</v>
      </c>
    </row>
    <row r="116" spans="3:11" ht="16.5" thickBot="1">
      <c r="C116" s="70" t="s">
        <v>221</v>
      </c>
      <c r="D116" s="71"/>
      <c r="E116" s="71"/>
      <c r="F116" s="72"/>
      <c r="G116" s="72"/>
      <c r="H116" s="110"/>
      <c r="I116" s="117"/>
      <c r="J116">
        <f t="shared" si="10"/>
        <v>0</v>
      </c>
      <c r="K116">
        <f t="shared" si="11"/>
        <v>0</v>
      </c>
    </row>
    <row r="117" spans="3:11" ht="15.75">
      <c r="C117" s="74" t="s">
        <v>222</v>
      </c>
      <c r="D117" s="89">
        <v>0.44</v>
      </c>
      <c r="E117" s="89">
        <v>1.05</v>
      </c>
      <c r="F117" s="76">
        <v>6527</v>
      </c>
      <c r="G117" s="77">
        <v>6660</v>
      </c>
      <c r="H117" s="110"/>
      <c r="I117" s="114">
        <v>0</v>
      </c>
      <c r="J117">
        <f t="shared" si="10"/>
        <v>0</v>
      </c>
      <c r="K117">
        <f t="shared" si="11"/>
        <v>0</v>
      </c>
    </row>
    <row r="118" spans="3:11" ht="15.75">
      <c r="C118" s="74" t="s">
        <v>223</v>
      </c>
      <c r="D118" s="89">
        <v>0.6</v>
      </c>
      <c r="E118" s="89">
        <v>1.44</v>
      </c>
      <c r="F118" s="76">
        <v>7644</v>
      </c>
      <c r="G118" s="77">
        <v>7800</v>
      </c>
      <c r="H118" s="110"/>
      <c r="I118" s="114">
        <v>0</v>
      </c>
      <c r="J118">
        <f t="shared" si="10"/>
        <v>0</v>
      </c>
      <c r="K118">
        <f t="shared" si="11"/>
        <v>0</v>
      </c>
    </row>
    <row r="119" spans="3:11" ht="16.5" thickBot="1">
      <c r="C119" s="78" t="s">
        <v>224</v>
      </c>
      <c r="D119" s="71">
        <v>0.22</v>
      </c>
      <c r="E119" s="71">
        <v>0.52</v>
      </c>
      <c r="F119" s="76">
        <v>1735</v>
      </c>
      <c r="G119" s="77">
        <v>1770</v>
      </c>
      <c r="H119" s="110"/>
      <c r="I119" s="114">
        <f>E118*H118</f>
        <v>0</v>
      </c>
      <c r="J119">
        <f t="shared" si="10"/>
        <v>0</v>
      </c>
      <c r="K119">
        <f t="shared" si="11"/>
        <v>0</v>
      </c>
    </row>
    <row r="120" spans="3:11" ht="16.5" thickBot="1">
      <c r="C120" s="141" t="s">
        <v>403</v>
      </c>
      <c r="D120" s="142"/>
      <c r="E120" s="143"/>
      <c r="F120" s="105">
        <v>0</v>
      </c>
      <c r="G120" s="106">
        <v>0</v>
      </c>
      <c r="H120" s="130">
        <f>SUM(H117:H119)</f>
        <v>0</v>
      </c>
      <c r="I120" s="117">
        <v>0</v>
      </c>
      <c r="J120">
        <f t="shared" si="10"/>
        <v>0</v>
      </c>
      <c r="K120">
        <f t="shared" si="11"/>
        <v>0</v>
      </c>
    </row>
    <row r="121" spans="3:11" ht="15.75">
      <c r="C121" s="86" t="s">
        <v>225</v>
      </c>
      <c r="D121" s="89"/>
      <c r="E121" s="89"/>
      <c r="F121" s="87"/>
      <c r="G121" s="87"/>
      <c r="H121" s="110"/>
      <c r="I121" s="114"/>
      <c r="J121">
        <f>F119*H119</f>
        <v>0</v>
      </c>
      <c r="K121">
        <f>G119*H119</f>
        <v>0</v>
      </c>
    </row>
    <row r="122" spans="3:11" ht="15.75">
      <c r="C122" s="78" t="s">
        <v>429</v>
      </c>
      <c r="D122" s="79" t="s">
        <v>154</v>
      </c>
      <c r="E122" s="79" t="s">
        <v>155</v>
      </c>
      <c r="F122" s="76">
        <v>2665</v>
      </c>
      <c r="G122" s="77">
        <v>2719</v>
      </c>
      <c r="H122" s="110"/>
      <c r="I122" s="114">
        <f t="shared" ref="I122:I128" si="12">E122*H122</f>
        <v>0</v>
      </c>
    </row>
    <row r="123" spans="3:11" ht="15.75">
      <c r="C123" s="74" t="s">
        <v>226</v>
      </c>
      <c r="D123" s="89">
        <v>0.17</v>
      </c>
      <c r="E123" s="75" t="s">
        <v>231</v>
      </c>
      <c r="F123" s="76">
        <v>1765</v>
      </c>
      <c r="G123" s="77">
        <v>1800</v>
      </c>
      <c r="H123" s="110"/>
      <c r="I123" s="114">
        <f t="shared" si="12"/>
        <v>0</v>
      </c>
    </row>
    <row r="124" spans="3:11" ht="15.75">
      <c r="C124" s="78" t="s">
        <v>227</v>
      </c>
      <c r="D124" s="71">
        <v>0.24</v>
      </c>
      <c r="E124" s="79" t="s">
        <v>232</v>
      </c>
      <c r="F124" s="76">
        <v>2583</v>
      </c>
      <c r="G124" s="77">
        <v>2636</v>
      </c>
      <c r="H124" s="110"/>
      <c r="I124" s="114">
        <f t="shared" si="12"/>
        <v>0</v>
      </c>
      <c r="J124" t="e">
        <f>#REF!*#REF!</f>
        <v>#REF!</v>
      </c>
      <c r="K124" t="e">
        <f>#REF!*#REF!</f>
        <v>#REF!</v>
      </c>
    </row>
    <row r="125" spans="3:11" ht="15.75">
      <c r="C125" s="74" t="s">
        <v>430</v>
      </c>
      <c r="D125" s="75" t="s">
        <v>233</v>
      </c>
      <c r="E125" s="75" t="s">
        <v>234</v>
      </c>
      <c r="F125" s="76">
        <v>4400</v>
      </c>
      <c r="G125" s="77">
        <v>4700</v>
      </c>
      <c r="H125" s="110"/>
      <c r="I125" s="114">
        <f t="shared" si="12"/>
        <v>0</v>
      </c>
      <c r="J125" t="e">
        <f>#REF!*#REF!</f>
        <v>#REF!</v>
      </c>
      <c r="K125" t="e">
        <f>#REF!*#REF!</f>
        <v>#REF!</v>
      </c>
    </row>
    <row r="126" spans="3:11" ht="15.75">
      <c r="C126" s="78" t="s">
        <v>228</v>
      </c>
      <c r="D126" s="71">
        <v>0.39</v>
      </c>
      <c r="E126" s="79" t="s">
        <v>53</v>
      </c>
      <c r="F126" s="76">
        <v>4214</v>
      </c>
      <c r="G126" s="77">
        <v>4300</v>
      </c>
      <c r="H126" s="110"/>
      <c r="I126" s="114">
        <f t="shared" si="12"/>
        <v>0</v>
      </c>
      <c r="J126" t="e">
        <f>#REF!*#REF!</f>
        <v>#REF!</v>
      </c>
      <c r="K126" t="e">
        <f>#REF!*#REF!</f>
        <v>#REF!</v>
      </c>
    </row>
    <row r="127" spans="3:11" ht="15.75">
      <c r="C127" s="74" t="s">
        <v>229</v>
      </c>
      <c r="D127" s="89">
        <v>0.48</v>
      </c>
      <c r="E127" s="75" t="s">
        <v>77</v>
      </c>
      <c r="F127" s="76">
        <v>5652</v>
      </c>
      <c r="G127" s="77">
        <v>5767</v>
      </c>
      <c r="H127" s="110"/>
      <c r="I127" s="114">
        <f t="shared" si="12"/>
        <v>0</v>
      </c>
    </row>
    <row r="128" spans="3:11" ht="16.5" thickBot="1">
      <c r="C128" s="78" t="s">
        <v>230</v>
      </c>
      <c r="D128" s="71"/>
      <c r="E128" s="79" t="s">
        <v>235</v>
      </c>
      <c r="F128" s="76">
        <v>1175</v>
      </c>
      <c r="G128" s="77">
        <v>1200</v>
      </c>
      <c r="H128" s="110"/>
      <c r="I128" s="114">
        <f t="shared" si="12"/>
        <v>0</v>
      </c>
    </row>
    <row r="129" spans="3:11" ht="16.5" thickBot="1">
      <c r="C129" s="141" t="s">
        <v>403</v>
      </c>
      <c r="D129" s="142"/>
      <c r="E129" s="143"/>
      <c r="F129" s="105">
        <f>SUM(J136:J142)</f>
        <v>0</v>
      </c>
      <c r="G129" s="106">
        <f>SUM(K136:K142)</f>
        <v>0</v>
      </c>
      <c r="H129" s="130">
        <f>SUM(H122:H128)</f>
        <v>0</v>
      </c>
      <c r="I129" s="117">
        <f>SUM(I122:I128)</f>
        <v>0</v>
      </c>
      <c r="J129" t="e">
        <f>#REF!*#REF!</f>
        <v>#REF!</v>
      </c>
      <c r="K129" t="e">
        <f>#REF!*#REF!</f>
        <v>#REF!</v>
      </c>
    </row>
    <row r="130" spans="3:11" ht="15.75">
      <c r="C130" s="86" t="s">
        <v>236</v>
      </c>
      <c r="D130" s="89"/>
      <c r="E130" s="89"/>
      <c r="F130" s="87"/>
      <c r="G130" s="87"/>
      <c r="H130" s="110"/>
      <c r="I130" s="114"/>
      <c r="J130" t="e">
        <f>#REF!*#REF!</f>
        <v>#REF!</v>
      </c>
      <c r="K130" t="e">
        <f>#REF!*#REF!</f>
        <v>#REF!</v>
      </c>
    </row>
    <row r="131" spans="3:11" ht="15.75">
      <c r="C131" s="78" t="s">
        <v>237</v>
      </c>
      <c r="D131" s="71">
        <v>0.4</v>
      </c>
      <c r="E131" s="79" t="s">
        <v>241</v>
      </c>
      <c r="F131" s="76">
        <v>6870</v>
      </c>
      <c r="G131" s="77">
        <v>7010</v>
      </c>
      <c r="H131" s="110"/>
      <c r="I131" s="114">
        <f>E131*H131</f>
        <v>0</v>
      </c>
      <c r="J131" t="e">
        <f>#REF!*#REF!</f>
        <v>#REF!</v>
      </c>
      <c r="K131" t="e">
        <f>#REF!*#REF!</f>
        <v>#REF!</v>
      </c>
    </row>
    <row r="132" spans="3:11" ht="15.75">
      <c r="C132" s="74" t="s">
        <v>238</v>
      </c>
      <c r="D132" s="89">
        <v>0.16</v>
      </c>
      <c r="E132" s="75" t="s">
        <v>150</v>
      </c>
      <c r="F132" s="76">
        <v>3626</v>
      </c>
      <c r="G132" s="77">
        <v>3700</v>
      </c>
      <c r="H132" s="110"/>
      <c r="I132" s="114">
        <f>E132*H132</f>
        <v>0</v>
      </c>
    </row>
    <row r="133" spans="3:11" ht="16.5" thickBot="1">
      <c r="C133" s="78" t="s">
        <v>239</v>
      </c>
      <c r="D133" s="71">
        <v>0.08</v>
      </c>
      <c r="E133" s="79" t="s">
        <v>242</v>
      </c>
      <c r="F133" s="76">
        <v>1490</v>
      </c>
      <c r="G133" s="77">
        <v>1520</v>
      </c>
      <c r="H133" s="110"/>
      <c r="I133" s="114">
        <f>E133*H133</f>
        <v>0</v>
      </c>
    </row>
    <row r="134" spans="3:11" ht="16.5" thickBot="1">
      <c r="C134" s="74" t="s">
        <v>240</v>
      </c>
      <c r="D134" s="89">
        <v>0.04</v>
      </c>
      <c r="E134" s="75" t="s">
        <v>243</v>
      </c>
      <c r="F134" s="76">
        <v>750</v>
      </c>
      <c r="G134" s="77">
        <v>765</v>
      </c>
      <c r="H134" s="110"/>
      <c r="I134" s="117">
        <f>SUM(I131:I133)</f>
        <v>0</v>
      </c>
      <c r="J134" t="e">
        <f>#REF!*#REF!</f>
        <v>#REF!</v>
      </c>
      <c r="K134" t="e">
        <f>#REF!*#REF!</f>
        <v>#REF!</v>
      </c>
    </row>
    <row r="135" spans="3:11" ht="16.5" thickBot="1">
      <c r="C135" s="141" t="s">
        <v>403</v>
      </c>
      <c r="D135" s="142"/>
      <c r="E135" s="143"/>
      <c r="F135" s="105">
        <f>SUM(J145:J148)</f>
        <v>0</v>
      </c>
      <c r="G135" s="106">
        <f>SUM(K145:K148)</f>
        <v>0</v>
      </c>
      <c r="H135" s="130">
        <f>SUM(H131:H134)</f>
        <v>0</v>
      </c>
      <c r="I135" s="114"/>
      <c r="J135" t="e">
        <f>#REF!*#REF!</f>
        <v>#REF!</v>
      </c>
      <c r="K135" t="e">
        <f>#REF!*#REF!</f>
        <v>#REF!</v>
      </c>
    </row>
    <row r="136" spans="3:11" ht="15.75">
      <c r="C136" s="70" t="s">
        <v>244</v>
      </c>
      <c r="D136" s="71"/>
      <c r="E136" s="71"/>
      <c r="F136" s="72"/>
      <c r="G136" s="72"/>
      <c r="H136" s="110"/>
      <c r="I136" s="114">
        <f>E137*H137</f>
        <v>0</v>
      </c>
      <c r="J136">
        <f t="shared" ref="J136:J142" si="13">F122*H122</f>
        <v>0</v>
      </c>
      <c r="K136">
        <f t="shared" ref="K136:K142" si="14">G122*H122</f>
        <v>0</v>
      </c>
    </row>
    <row r="137" spans="3:11" ht="15.75">
      <c r="C137" s="91" t="s">
        <v>439</v>
      </c>
      <c r="D137" s="89"/>
      <c r="E137" s="89">
        <v>0</v>
      </c>
      <c r="F137" s="76">
        <v>0</v>
      </c>
      <c r="G137" s="77">
        <v>0</v>
      </c>
      <c r="H137" s="110"/>
      <c r="I137" s="114">
        <v>0</v>
      </c>
      <c r="J137">
        <f t="shared" si="13"/>
        <v>0</v>
      </c>
      <c r="K137">
        <f t="shared" si="14"/>
        <v>0</v>
      </c>
    </row>
    <row r="138" spans="3:11" ht="15.75">
      <c r="C138" s="91" t="s">
        <v>245</v>
      </c>
      <c r="D138" s="89"/>
      <c r="E138" s="89">
        <v>4.8000000000000001E-2</v>
      </c>
      <c r="F138" s="76">
        <v>280</v>
      </c>
      <c r="G138" s="77">
        <v>285</v>
      </c>
      <c r="H138" s="110"/>
      <c r="I138" s="114">
        <v>0</v>
      </c>
      <c r="J138">
        <f t="shared" si="13"/>
        <v>0</v>
      </c>
      <c r="K138">
        <f t="shared" si="14"/>
        <v>0</v>
      </c>
    </row>
    <row r="139" spans="3:11" ht="16.5" thickBot="1">
      <c r="C139" s="92" t="s">
        <v>246</v>
      </c>
      <c r="D139" s="71"/>
      <c r="E139" s="71">
        <v>0.107</v>
      </c>
      <c r="F139" s="76">
        <v>534</v>
      </c>
      <c r="G139" s="77">
        <v>545</v>
      </c>
      <c r="H139" s="110"/>
      <c r="I139" s="114">
        <f>E139*H139</f>
        <v>0</v>
      </c>
      <c r="J139">
        <f t="shared" si="13"/>
        <v>0</v>
      </c>
      <c r="K139">
        <f t="shared" si="14"/>
        <v>0</v>
      </c>
    </row>
    <row r="140" spans="3:11" ht="16.5" thickBot="1">
      <c r="C140" s="91" t="s">
        <v>247</v>
      </c>
      <c r="D140" s="89"/>
      <c r="E140" s="89">
        <v>7.4999999999999997E-2</v>
      </c>
      <c r="F140" s="76">
        <v>372</v>
      </c>
      <c r="G140" s="77">
        <v>380</v>
      </c>
      <c r="H140" s="110"/>
      <c r="I140" s="117">
        <v>0</v>
      </c>
      <c r="J140">
        <f t="shared" si="13"/>
        <v>0</v>
      </c>
      <c r="K140">
        <f t="shared" si="14"/>
        <v>0</v>
      </c>
    </row>
    <row r="141" spans="3:11" ht="16.5" thickBot="1">
      <c r="C141" s="141" t="s">
        <v>403</v>
      </c>
      <c r="D141" s="142"/>
      <c r="E141" s="143"/>
      <c r="F141" s="105">
        <f>SUM(J154:J158)</f>
        <v>0</v>
      </c>
      <c r="G141" s="106">
        <f>SUM(K154:K158)</f>
        <v>0</v>
      </c>
      <c r="H141" s="130">
        <f>SUM(H137:H140)</f>
        <v>0</v>
      </c>
      <c r="I141" s="117">
        <f>SUM(I137:I140)</f>
        <v>0</v>
      </c>
      <c r="J141">
        <f t="shared" si="13"/>
        <v>0</v>
      </c>
      <c r="K141">
        <f t="shared" si="14"/>
        <v>0</v>
      </c>
    </row>
    <row r="142" spans="3:11" ht="15.75">
      <c r="C142" s="70" t="s">
        <v>248</v>
      </c>
      <c r="D142" s="71"/>
      <c r="E142" s="71"/>
      <c r="F142" s="72"/>
      <c r="G142" s="72"/>
      <c r="H142" s="110"/>
      <c r="I142" s="114"/>
      <c r="J142">
        <f t="shared" si="13"/>
        <v>0</v>
      </c>
      <c r="K142">
        <f t="shared" si="14"/>
        <v>0</v>
      </c>
    </row>
    <row r="143" spans="3:11" ht="15.75">
      <c r="C143" s="91" t="s">
        <v>249</v>
      </c>
      <c r="D143" s="89">
        <v>1.01</v>
      </c>
      <c r="E143" s="89">
        <v>2.5</v>
      </c>
      <c r="F143" s="76">
        <v>12570</v>
      </c>
      <c r="G143" s="77">
        <v>12826</v>
      </c>
      <c r="H143" s="110"/>
      <c r="I143" s="114">
        <f>E143*H143</f>
        <v>0</v>
      </c>
    </row>
    <row r="144" spans="3:11" ht="15.75">
      <c r="C144" s="92" t="s">
        <v>250</v>
      </c>
      <c r="D144" s="71">
        <v>1.02</v>
      </c>
      <c r="E144" s="71">
        <v>2.5499999999999998</v>
      </c>
      <c r="F144" s="76">
        <v>13328</v>
      </c>
      <c r="G144" s="77">
        <v>13600</v>
      </c>
      <c r="H144" s="110"/>
      <c r="I144" s="114">
        <f>E144*H144</f>
        <v>0</v>
      </c>
    </row>
    <row r="145" spans="3:11" ht="15.75">
      <c r="C145" s="91" t="s">
        <v>251</v>
      </c>
      <c r="D145" s="89">
        <v>0.79</v>
      </c>
      <c r="E145" s="89">
        <v>2.2999999999999998</v>
      </c>
      <c r="F145" s="76">
        <v>10357</v>
      </c>
      <c r="G145" s="77">
        <v>10568</v>
      </c>
      <c r="H145" s="110"/>
      <c r="I145" s="114">
        <f>E145*H145</f>
        <v>0</v>
      </c>
      <c r="J145">
        <f>F131*H131</f>
        <v>0</v>
      </c>
      <c r="K145">
        <f>G131*H131</f>
        <v>0</v>
      </c>
    </row>
    <row r="146" spans="3:11" ht="16.5" thickBot="1">
      <c r="C146" s="92" t="s">
        <v>252</v>
      </c>
      <c r="D146" s="71">
        <v>0.93</v>
      </c>
      <c r="E146" s="71">
        <v>2.4</v>
      </c>
      <c r="F146" s="76">
        <v>10357</v>
      </c>
      <c r="G146" s="77">
        <v>10568</v>
      </c>
      <c r="H146" s="110"/>
      <c r="I146" s="114">
        <f>E146*H146</f>
        <v>0</v>
      </c>
      <c r="J146">
        <f>F132*H132</f>
        <v>0</v>
      </c>
      <c r="K146">
        <f>G132*H132</f>
        <v>0</v>
      </c>
    </row>
    <row r="147" spans="3:11" ht="16.5" thickBot="1">
      <c r="C147" s="91" t="s">
        <v>253</v>
      </c>
      <c r="D147" s="89">
        <v>1.6</v>
      </c>
      <c r="E147" s="89">
        <v>4</v>
      </c>
      <c r="F147" s="76">
        <v>19620</v>
      </c>
      <c r="G147" s="77">
        <v>21000</v>
      </c>
      <c r="H147" s="110"/>
      <c r="I147" s="117">
        <f>SUM(I143:I146)</f>
        <v>0</v>
      </c>
      <c r="J147">
        <f>F133*H133</f>
        <v>0</v>
      </c>
      <c r="K147">
        <f>G133*H133</f>
        <v>0</v>
      </c>
    </row>
    <row r="148" spans="3:11" ht="16.5" thickBot="1">
      <c r="C148" s="141" t="s">
        <v>403</v>
      </c>
      <c r="D148" s="142"/>
      <c r="E148" s="143"/>
      <c r="F148" s="105">
        <f>SUM(J161:J165)</f>
        <v>0</v>
      </c>
      <c r="G148" s="106">
        <f>SUM(K161:K165)</f>
        <v>0</v>
      </c>
      <c r="H148" s="130">
        <f>SUM(H143:H147)</f>
        <v>0</v>
      </c>
      <c r="I148" s="116"/>
      <c r="J148">
        <f>F134*H134</f>
        <v>0</v>
      </c>
      <c r="K148">
        <f>G134*H134</f>
        <v>0</v>
      </c>
    </row>
    <row r="149" spans="3:11" ht="15.75">
      <c r="C149" s="107" t="s">
        <v>254</v>
      </c>
      <c r="D149" s="103"/>
      <c r="E149" s="103"/>
      <c r="F149" s="104"/>
      <c r="G149" s="104"/>
      <c r="H149" s="112"/>
      <c r="I149" s="114">
        <f t="shared" ref="I149:I169" si="15">E150*H150</f>
        <v>0</v>
      </c>
    </row>
    <row r="150" spans="3:11" ht="15.75">
      <c r="C150" s="91" t="s">
        <v>255</v>
      </c>
      <c r="D150" s="89">
        <v>4.5999999999999999E-2</v>
      </c>
      <c r="E150" s="89">
        <v>0.12</v>
      </c>
      <c r="F150" s="76">
        <v>1372</v>
      </c>
      <c r="G150" s="77">
        <v>1400</v>
      </c>
      <c r="H150" s="110"/>
      <c r="I150" s="114">
        <f t="shared" si="15"/>
        <v>0</v>
      </c>
    </row>
    <row r="151" spans="3:11" ht="15.75">
      <c r="C151" s="92" t="s">
        <v>256</v>
      </c>
      <c r="D151" s="71">
        <v>4.5999999999999999E-2</v>
      </c>
      <c r="E151" s="71">
        <v>0.12</v>
      </c>
      <c r="F151" s="76">
        <v>1372</v>
      </c>
      <c r="G151" s="77">
        <v>1400</v>
      </c>
      <c r="H151" s="110"/>
      <c r="I151" s="114">
        <f t="shared" si="15"/>
        <v>0</v>
      </c>
      <c r="J151" t="e">
        <f>#REF!*#REF!</f>
        <v>#REF!</v>
      </c>
      <c r="K151" t="e">
        <f>#REF!*#REF!</f>
        <v>#REF!</v>
      </c>
    </row>
    <row r="152" spans="3:11" ht="15.75">
      <c r="C152" s="91" t="s">
        <v>257</v>
      </c>
      <c r="D152" s="89">
        <v>4.5999999999999999E-2</v>
      </c>
      <c r="E152" s="89">
        <v>0.12</v>
      </c>
      <c r="F152" s="76">
        <v>1372</v>
      </c>
      <c r="G152" s="77">
        <v>1400</v>
      </c>
      <c r="H152" s="110"/>
      <c r="I152" s="114">
        <f t="shared" si="15"/>
        <v>0</v>
      </c>
    </row>
    <row r="153" spans="3:11" ht="15.75">
      <c r="C153" s="92" t="s">
        <v>258</v>
      </c>
      <c r="D153" s="71">
        <v>4.5999999999999999E-2</v>
      </c>
      <c r="E153" s="71">
        <v>0.12</v>
      </c>
      <c r="F153" s="76">
        <v>1372</v>
      </c>
      <c r="G153" s="77">
        <v>1400</v>
      </c>
      <c r="H153" s="110"/>
      <c r="I153" s="114">
        <f t="shared" si="15"/>
        <v>0</v>
      </c>
    </row>
    <row r="154" spans="3:11" ht="15.75">
      <c r="C154" s="91" t="s">
        <v>259</v>
      </c>
      <c r="D154" s="89">
        <v>4.5999999999999999E-2</v>
      </c>
      <c r="E154" s="89">
        <v>0.12</v>
      </c>
      <c r="F154" s="76">
        <v>1372</v>
      </c>
      <c r="G154" s="77">
        <v>1400</v>
      </c>
      <c r="H154" s="110"/>
      <c r="I154" s="114">
        <f t="shared" si="15"/>
        <v>0</v>
      </c>
      <c r="J154">
        <f>F137*H137</f>
        <v>0</v>
      </c>
      <c r="K154">
        <f>G137*H137</f>
        <v>0</v>
      </c>
    </row>
    <row r="155" spans="3:11" ht="15.75">
      <c r="C155" s="92" t="s">
        <v>260</v>
      </c>
      <c r="D155" s="71">
        <v>5.2999999999999999E-2</v>
      </c>
      <c r="E155" s="71">
        <v>0.12</v>
      </c>
      <c r="F155" s="76">
        <v>1372</v>
      </c>
      <c r="G155" s="77">
        <v>1400</v>
      </c>
      <c r="H155" s="110"/>
      <c r="I155" s="114">
        <f t="shared" si="15"/>
        <v>0</v>
      </c>
      <c r="J155">
        <f>F139*H139</f>
        <v>0</v>
      </c>
      <c r="K155">
        <f>G139*H139</f>
        <v>0</v>
      </c>
    </row>
    <row r="156" spans="3:11" ht="15.75">
      <c r="C156" s="91" t="s">
        <v>261</v>
      </c>
      <c r="D156" s="89">
        <v>5.2999999999999999E-2</v>
      </c>
      <c r="E156" s="89">
        <v>0.13</v>
      </c>
      <c r="F156" s="76">
        <v>1615</v>
      </c>
      <c r="G156" s="77">
        <v>1648</v>
      </c>
      <c r="H156" s="110"/>
      <c r="I156" s="114">
        <f t="shared" si="15"/>
        <v>0</v>
      </c>
    </row>
    <row r="157" spans="3:11" ht="15.75">
      <c r="C157" s="92" t="s">
        <v>262</v>
      </c>
      <c r="D157" s="71">
        <v>5.2999999999999999E-2</v>
      </c>
      <c r="E157" s="71">
        <v>0.13</v>
      </c>
      <c r="F157" s="76">
        <v>1615</v>
      </c>
      <c r="G157" s="77">
        <v>1648</v>
      </c>
      <c r="H157" s="110"/>
      <c r="I157" s="114">
        <f t="shared" si="15"/>
        <v>0</v>
      </c>
    </row>
    <row r="158" spans="3:11" ht="15.75">
      <c r="C158" s="91" t="s">
        <v>263</v>
      </c>
      <c r="D158" s="89">
        <v>5.2999999999999999E-2</v>
      </c>
      <c r="E158" s="89">
        <v>0.13</v>
      </c>
      <c r="F158" s="76">
        <v>1615</v>
      </c>
      <c r="G158" s="77">
        <v>1648</v>
      </c>
      <c r="H158" s="110"/>
      <c r="I158" s="114">
        <f t="shared" si="15"/>
        <v>0</v>
      </c>
      <c r="J158">
        <f>F140*H140</f>
        <v>0</v>
      </c>
      <c r="K158">
        <f>G140*H140</f>
        <v>0</v>
      </c>
    </row>
    <row r="159" spans="3:11" ht="15.75">
      <c r="C159" s="92" t="s">
        <v>264</v>
      </c>
      <c r="D159" s="71">
        <v>0.06</v>
      </c>
      <c r="E159" s="71">
        <v>0.15</v>
      </c>
      <c r="F159" s="76">
        <v>1833</v>
      </c>
      <c r="G159" s="77">
        <v>1870</v>
      </c>
      <c r="H159" s="110"/>
      <c r="I159" s="114">
        <f t="shared" si="15"/>
        <v>0</v>
      </c>
    </row>
    <row r="160" spans="3:11" ht="15.75">
      <c r="C160" s="91" t="s">
        <v>265</v>
      </c>
      <c r="D160" s="89">
        <v>0.06</v>
      </c>
      <c r="E160" s="89">
        <v>0.15</v>
      </c>
      <c r="F160" s="76">
        <v>1833</v>
      </c>
      <c r="G160" s="77">
        <v>1870</v>
      </c>
      <c r="H160" s="110"/>
      <c r="I160" s="114">
        <f t="shared" si="15"/>
        <v>0</v>
      </c>
    </row>
    <row r="161" spans="3:11" ht="15.75">
      <c r="C161" s="92" t="s">
        <v>266</v>
      </c>
      <c r="D161" s="71">
        <v>0.06</v>
      </c>
      <c r="E161" s="71">
        <v>0.15</v>
      </c>
      <c r="F161" s="76">
        <v>1833</v>
      </c>
      <c r="G161" s="77">
        <v>1870</v>
      </c>
      <c r="H161" s="110"/>
      <c r="I161" s="114">
        <f t="shared" si="15"/>
        <v>0</v>
      </c>
      <c r="J161">
        <f>F143*H143</f>
        <v>0</v>
      </c>
      <c r="K161">
        <f>G143*H143</f>
        <v>0</v>
      </c>
    </row>
    <row r="162" spans="3:11" ht="15.75">
      <c r="C162" s="91" t="s">
        <v>267</v>
      </c>
      <c r="D162" s="89">
        <v>6.6000000000000003E-2</v>
      </c>
      <c r="E162" s="89">
        <v>0.17</v>
      </c>
      <c r="F162" s="76">
        <v>2015</v>
      </c>
      <c r="G162" s="77">
        <v>2056</v>
      </c>
      <c r="H162" s="110"/>
      <c r="I162" s="114">
        <f t="shared" si="15"/>
        <v>0</v>
      </c>
      <c r="J162">
        <f>F144*H144</f>
        <v>0</v>
      </c>
      <c r="K162">
        <f>G144*H144</f>
        <v>0</v>
      </c>
    </row>
    <row r="163" spans="3:11" ht="15.75">
      <c r="C163" s="92" t="s">
        <v>268</v>
      </c>
      <c r="D163" s="71">
        <v>6.6000000000000003E-2</v>
      </c>
      <c r="E163" s="71">
        <v>0.17</v>
      </c>
      <c r="F163" s="76">
        <v>2015</v>
      </c>
      <c r="G163" s="77">
        <v>2056</v>
      </c>
      <c r="H163" s="110"/>
      <c r="I163" s="114">
        <f t="shared" si="15"/>
        <v>0</v>
      </c>
      <c r="J163">
        <f>F145*H145</f>
        <v>0</v>
      </c>
      <c r="K163">
        <f>G145*H145</f>
        <v>0</v>
      </c>
    </row>
    <row r="164" spans="3:11" ht="15.75">
      <c r="C164" s="91" t="s">
        <v>269</v>
      </c>
      <c r="D164" s="89">
        <v>7.1999999999999995E-2</v>
      </c>
      <c r="E164" s="89">
        <v>0.18</v>
      </c>
      <c r="F164" s="76">
        <v>2140</v>
      </c>
      <c r="G164" s="77">
        <v>2184</v>
      </c>
      <c r="H164" s="110"/>
      <c r="I164" s="114">
        <f t="shared" si="15"/>
        <v>0</v>
      </c>
      <c r="J164">
        <f>F146*H146</f>
        <v>0</v>
      </c>
      <c r="K164">
        <f>G146*H146</f>
        <v>0</v>
      </c>
    </row>
    <row r="165" spans="3:11" ht="15.75">
      <c r="C165" s="92" t="s">
        <v>270</v>
      </c>
      <c r="D165" s="71">
        <v>7.1999999999999995E-2</v>
      </c>
      <c r="E165" s="71">
        <v>0.18</v>
      </c>
      <c r="F165" s="76">
        <v>2140</v>
      </c>
      <c r="G165" s="77">
        <v>2184</v>
      </c>
      <c r="H165" s="110"/>
      <c r="I165" s="114">
        <f t="shared" si="15"/>
        <v>0</v>
      </c>
      <c r="J165">
        <f>F147*H147</f>
        <v>0</v>
      </c>
      <c r="K165">
        <f>G147*H147</f>
        <v>0</v>
      </c>
    </row>
    <row r="166" spans="3:11" ht="15.75">
      <c r="C166" s="91" t="s">
        <v>271</v>
      </c>
      <c r="D166" s="89">
        <v>7.1999999999999995E-2</v>
      </c>
      <c r="E166" s="89">
        <v>0.18</v>
      </c>
      <c r="F166" s="76">
        <v>2140</v>
      </c>
      <c r="G166" s="77">
        <v>2184</v>
      </c>
      <c r="H166" s="110"/>
      <c r="I166" s="114">
        <f t="shared" si="15"/>
        <v>0</v>
      </c>
    </row>
    <row r="167" spans="3:11" ht="15.75">
      <c r="C167" s="92" t="s">
        <v>272</v>
      </c>
      <c r="D167" s="71">
        <v>0.1</v>
      </c>
      <c r="E167" s="71">
        <v>0.25</v>
      </c>
      <c r="F167" s="76">
        <v>2955</v>
      </c>
      <c r="G167" s="77">
        <v>3016</v>
      </c>
      <c r="H167" s="110"/>
      <c r="I167" s="114">
        <f t="shared" si="15"/>
        <v>0</v>
      </c>
    </row>
    <row r="168" spans="3:11" ht="15.75">
      <c r="C168" s="91" t="s">
        <v>273</v>
      </c>
      <c r="D168" s="89">
        <v>0.1</v>
      </c>
      <c r="E168" s="89">
        <v>0.25</v>
      </c>
      <c r="F168" s="76">
        <v>2955</v>
      </c>
      <c r="G168" s="77">
        <v>3016</v>
      </c>
      <c r="H168" s="110"/>
      <c r="I168" s="114">
        <f t="shared" si="15"/>
        <v>0</v>
      </c>
      <c r="J168">
        <f t="shared" ref="J168:J189" si="16">F150*H150</f>
        <v>0</v>
      </c>
      <c r="K168">
        <f t="shared" ref="K168:K189" si="17">G150*H150</f>
        <v>0</v>
      </c>
    </row>
    <row r="169" spans="3:11" ht="15.75">
      <c r="C169" s="92" t="s">
        <v>274</v>
      </c>
      <c r="D169" s="71">
        <v>0.1</v>
      </c>
      <c r="E169" s="71">
        <v>0.25</v>
      </c>
      <c r="F169" s="76">
        <v>2955</v>
      </c>
      <c r="G169" s="77">
        <v>3016</v>
      </c>
      <c r="H169" s="110"/>
      <c r="I169" s="114">
        <f t="shared" si="15"/>
        <v>0</v>
      </c>
      <c r="J169">
        <f t="shared" si="16"/>
        <v>0</v>
      </c>
      <c r="K169">
        <f t="shared" si="17"/>
        <v>0</v>
      </c>
    </row>
    <row r="170" spans="3:11" ht="15.75">
      <c r="C170" s="91" t="s">
        <v>275</v>
      </c>
      <c r="D170" s="89">
        <v>0.04</v>
      </c>
      <c r="E170" s="89">
        <v>0.1</v>
      </c>
      <c r="F170" s="76">
        <v>1119</v>
      </c>
      <c r="G170" s="77">
        <v>1142</v>
      </c>
      <c r="H170" s="110"/>
      <c r="I170" s="114">
        <f>E170*H170</f>
        <v>0</v>
      </c>
      <c r="J170">
        <f t="shared" si="16"/>
        <v>0</v>
      </c>
      <c r="K170">
        <f t="shared" si="17"/>
        <v>0</v>
      </c>
    </row>
    <row r="171" spans="3:11" ht="16.5" thickBot="1">
      <c r="C171" s="92" t="s">
        <v>276</v>
      </c>
      <c r="D171" s="71">
        <v>0.04</v>
      </c>
      <c r="E171" s="71">
        <v>0.1</v>
      </c>
      <c r="F171" s="76">
        <v>1119</v>
      </c>
      <c r="G171" s="77">
        <v>1142</v>
      </c>
      <c r="H171" s="110"/>
      <c r="I171" s="114">
        <v>0</v>
      </c>
      <c r="J171">
        <f t="shared" si="16"/>
        <v>0</v>
      </c>
      <c r="K171">
        <f t="shared" si="17"/>
        <v>0</v>
      </c>
    </row>
    <row r="172" spans="3:11" ht="16.5" thickBot="1">
      <c r="C172" s="141" t="s">
        <v>403</v>
      </c>
      <c r="D172" s="142"/>
      <c r="E172" s="143"/>
      <c r="F172" s="105">
        <f>SUM(J168:J189)</f>
        <v>0</v>
      </c>
      <c r="G172" s="106">
        <f>SUM(K168:K189)</f>
        <v>0</v>
      </c>
      <c r="H172" s="130">
        <f>SUM(H150:H171)</f>
        <v>0</v>
      </c>
      <c r="I172" s="117">
        <v>0</v>
      </c>
      <c r="J172">
        <f t="shared" si="16"/>
        <v>0</v>
      </c>
      <c r="K172">
        <f t="shared" si="17"/>
        <v>0</v>
      </c>
    </row>
    <row r="173" spans="3:11" ht="15.75">
      <c r="C173" s="93" t="s">
        <v>277</v>
      </c>
      <c r="D173" s="89"/>
      <c r="E173" s="89"/>
      <c r="F173" s="87"/>
      <c r="G173" s="87"/>
      <c r="H173" s="110"/>
      <c r="I173" s="114"/>
      <c r="J173">
        <f t="shared" si="16"/>
        <v>0</v>
      </c>
      <c r="K173">
        <f t="shared" si="17"/>
        <v>0</v>
      </c>
    </row>
    <row r="174" spans="3:11" ht="15.75">
      <c r="C174" s="92" t="s">
        <v>431</v>
      </c>
      <c r="D174" s="71">
        <v>0.37</v>
      </c>
      <c r="E174" s="71">
        <v>0.92500000000000004</v>
      </c>
      <c r="F174" s="76">
        <v>5416</v>
      </c>
      <c r="G174" s="77">
        <v>5526</v>
      </c>
      <c r="H174" s="110"/>
      <c r="I174" s="114">
        <f>E176*H176</f>
        <v>0</v>
      </c>
      <c r="J174">
        <f t="shared" si="16"/>
        <v>0</v>
      </c>
      <c r="K174">
        <f t="shared" si="17"/>
        <v>0</v>
      </c>
    </row>
    <row r="175" spans="3:11" ht="15.75">
      <c r="C175" s="92" t="s">
        <v>278</v>
      </c>
      <c r="D175" s="71">
        <v>0.53</v>
      </c>
      <c r="E175" s="71">
        <v>1.33</v>
      </c>
      <c r="F175" s="76">
        <v>7873</v>
      </c>
      <c r="G175" s="77">
        <v>8033</v>
      </c>
      <c r="H175" s="110"/>
      <c r="I175" s="114">
        <f>E177*H177</f>
        <v>0</v>
      </c>
      <c r="J175">
        <f t="shared" si="16"/>
        <v>0</v>
      </c>
      <c r="K175">
        <f t="shared" si="17"/>
        <v>0</v>
      </c>
    </row>
    <row r="176" spans="3:11" ht="16.5" thickBot="1">
      <c r="C176" s="91" t="s">
        <v>279</v>
      </c>
      <c r="D176" s="94">
        <v>0.66700000000000004</v>
      </c>
      <c r="E176" s="94">
        <v>1.67</v>
      </c>
      <c r="F176" s="76">
        <v>9101</v>
      </c>
      <c r="G176" s="77">
        <v>9287</v>
      </c>
      <c r="H176" s="113"/>
      <c r="I176" s="114">
        <f>E177*H177</f>
        <v>0</v>
      </c>
      <c r="J176">
        <f t="shared" si="16"/>
        <v>0</v>
      </c>
      <c r="K176">
        <f t="shared" si="17"/>
        <v>0</v>
      </c>
    </row>
    <row r="177" spans="3:11" ht="16.5" thickBot="1">
      <c r="C177" s="141" t="s">
        <v>403</v>
      </c>
      <c r="D177" s="142"/>
      <c r="E177" s="143"/>
      <c r="F177" s="105">
        <f>SUM(J192:J193)</f>
        <v>0</v>
      </c>
      <c r="G177" s="106">
        <f>SUM(K192:K193)</f>
        <v>0</v>
      </c>
      <c r="H177" s="130">
        <f>SUM(H174:H176)</f>
        <v>0</v>
      </c>
      <c r="I177" s="117">
        <v>0</v>
      </c>
      <c r="J177">
        <f t="shared" si="16"/>
        <v>0</v>
      </c>
      <c r="K177">
        <f t="shared" si="17"/>
        <v>0</v>
      </c>
    </row>
    <row r="178" spans="3:11" ht="16.5" thickBot="1">
      <c r="C178" s="139" t="s">
        <v>404</v>
      </c>
      <c r="D178" s="140"/>
      <c r="E178" s="140"/>
      <c r="F178" s="105">
        <v>0</v>
      </c>
      <c r="G178" s="106">
        <v>0</v>
      </c>
      <c r="H178" s="130" t="e">
        <f>H34+H50+H53+H71+H101+H115+H120+#REF!+#REF!+#REF!+H129+H135+#REF!+H141+H148+H172+H177</f>
        <v>#REF!</v>
      </c>
      <c r="I178" s="117" t="e">
        <f>I34+I50+I53+I72+I102+I116+I120+#REF!+#REF!+#REF!+I129+I134+#REF!+I140+I147+I172+I177</f>
        <v>#REF!</v>
      </c>
      <c r="J178">
        <f t="shared" si="16"/>
        <v>0</v>
      </c>
      <c r="K178">
        <f t="shared" si="17"/>
        <v>0</v>
      </c>
    </row>
    <row r="179" spans="3:11">
      <c r="H179" s="69"/>
      <c r="J179">
        <f t="shared" si="16"/>
        <v>0</v>
      </c>
      <c r="K179">
        <f t="shared" si="17"/>
        <v>0</v>
      </c>
    </row>
    <row r="180" spans="3:11">
      <c r="H180" s="69"/>
      <c r="J180">
        <f t="shared" si="16"/>
        <v>0</v>
      </c>
      <c r="K180">
        <f t="shared" si="17"/>
        <v>0</v>
      </c>
    </row>
    <row r="181" spans="3:11">
      <c r="H181" s="69"/>
      <c r="J181">
        <f t="shared" si="16"/>
        <v>0</v>
      </c>
      <c r="K181">
        <f t="shared" si="17"/>
        <v>0</v>
      </c>
    </row>
    <row r="182" spans="3:11" ht="15.75">
      <c r="C182" s="128"/>
      <c r="H182" s="69"/>
      <c r="J182">
        <f t="shared" si="16"/>
        <v>0</v>
      </c>
      <c r="K182">
        <f t="shared" si="17"/>
        <v>0</v>
      </c>
    </row>
    <row r="183" spans="3:11">
      <c r="H183" s="69"/>
      <c r="J183">
        <f t="shared" si="16"/>
        <v>0</v>
      </c>
      <c r="K183">
        <f t="shared" si="17"/>
        <v>0</v>
      </c>
    </row>
    <row r="184" spans="3:11">
      <c r="H184" s="69"/>
      <c r="J184">
        <f t="shared" si="16"/>
        <v>0</v>
      </c>
      <c r="K184">
        <f t="shared" si="17"/>
        <v>0</v>
      </c>
    </row>
    <row r="185" spans="3:11">
      <c r="H185" s="69"/>
      <c r="J185">
        <f t="shared" si="16"/>
        <v>0</v>
      </c>
      <c r="K185">
        <f t="shared" si="17"/>
        <v>0</v>
      </c>
    </row>
    <row r="186" spans="3:11">
      <c r="H186" s="69"/>
      <c r="J186">
        <f t="shared" si="16"/>
        <v>0</v>
      </c>
      <c r="K186">
        <f t="shared" si="17"/>
        <v>0</v>
      </c>
    </row>
    <row r="187" spans="3:11">
      <c r="H187" s="69"/>
      <c r="J187">
        <f t="shared" si="16"/>
        <v>0</v>
      </c>
      <c r="K187">
        <f t="shared" si="17"/>
        <v>0</v>
      </c>
    </row>
    <row r="188" spans="3:11">
      <c r="H188" s="69"/>
      <c r="J188">
        <f t="shared" si="16"/>
        <v>0</v>
      </c>
      <c r="K188">
        <f t="shared" si="17"/>
        <v>0</v>
      </c>
    </row>
    <row r="189" spans="3:11">
      <c r="H189" s="69"/>
      <c r="J189">
        <f t="shared" si="16"/>
        <v>0</v>
      </c>
      <c r="K189">
        <f t="shared" si="17"/>
        <v>0</v>
      </c>
    </row>
    <row r="190" spans="3:11">
      <c r="H190" s="69"/>
    </row>
    <row r="191" spans="3:11">
      <c r="H191" s="69"/>
    </row>
    <row r="192" spans="3:11">
      <c r="H192" s="69"/>
      <c r="J192">
        <f>F174*H174</f>
        <v>0</v>
      </c>
      <c r="K192">
        <f>G174*H174</f>
        <v>0</v>
      </c>
    </row>
    <row r="193" spans="8:11">
      <c r="H193" s="69"/>
      <c r="J193">
        <f>F176*H176</f>
        <v>0</v>
      </c>
      <c r="K193">
        <f>G176*H176</f>
        <v>0</v>
      </c>
    </row>
    <row r="194" spans="8:11">
      <c r="H194" s="69"/>
    </row>
    <row r="195" spans="8:11">
      <c r="H195" s="69"/>
    </row>
    <row r="196" spans="8:11">
      <c r="H196" s="69"/>
    </row>
    <row r="197" spans="8:11">
      <c r="H197" s="69"/>
    </row>
    <row r="198" spans="8:11">
      <c r="H198" s="69"/>
    </row>
    <row r="199" spans="8:11">
      <c r="H199" s="69"/>
    </row>
    <row r="200" spans="8:11">
      <c r="H200" s="69"/>
    </row>
    <row r="201" spans="8:11">
      <c r="H201" s="69"/>
    </row>
    <row r="202" spans="8:11">
      <c r="H202" s="69"/>
    </row>
    <row r="203" spans="8:11">
      <c r="H203" s="69"/>
    </row>
    <row r="204" spans="8:11">
      <c r="H204" s="69"/>
    </row>
  </sheetData>
  <sheetProtection formatCells="0" formatColumns="0" formatRows="0" insertColumns="0" insertRows="0" insertHyperlinks="0" deleteColumns="0" deleteRows="0" sort="0" autoFilter="0" pivotTables="0"/>
  <mergeCells count="19">
    <mergeCell ref="H8:I8"/>
    <mergeCell ref="A3:A31"/>
    <mergeCell ref="D8:E8"/>
    <mergeCell ref="H4:I4"/>
    <mergeCell ref="H5:I5"/>
    <mergeCell ref="C71:E71"/>
    <mergeCell ref="C101:E101"/>
    <mergeCell ref="C115:E115"/>
    <mergeCell ref="C120:E120"/>
    <mergeCell ref="C34:E34"/>
    <mergeCell ref="C53:E53"/>
    <mergeCell ref="C50:E50"/>
    <mergeCell ref="C178:E178"/>
    <mergeCell ref="C129:E129"/>
    <mergeCell ref="C135:E135"/>
    <mergeCell ref="C141:E141"/>
    <mergeCell ref="C148:E148"/>
    <mergeCell ref="C172:E172"/>
    <mergeCell ref="C177:E177"/>
  </mergeCells>
  <phoneticPr fontId="9" type="noConversion"/>
  <hyperlinks>
    <hyperlink ref="H4" r:id="rId1"/>
  </hyperlinks>
  <pageMargins left="0.51181102362204722" right="0.39370078740157483" top="0.39370078740157483" bottom="0.39370078740157483" header="0.31496062992125984" footer="0.31496062992125984"/>
  <pageSetup paperSize="9" scale="85" orientation="portrait" horizontalDpi="1200" r:id="rId2"/>
  <ignoredErrors>
    <ignoredError sqref="D26 D69:E69 D57:E57 G54 D70:E70 D63:E63 D64:E64 D66:E66 D60:E60 E131:E134 D67 D61:E61 D27:E33 D122 D54:E56 D128 D125 D58:E58 D79:E80 D84:E94 D12:E25 G51:G52 D51:E52 D35:E47 G173 D73:E78 E122:E128 D95:E100" numberStoredAsText="1"/>
    <ignoredError sqref="I34 I50" formula="1"/>
    <ignoredError sqref="H34 H50 H53 H71 H101 H115 H120 H129 H135 H141 H148 H172 H177:H178" unlockedFormula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indexed="24"/>
  </sheetPr>
  <dimension ref="A1:M50"/>
  <sheetViews>
    <sheetView tabSelected="1" view="pageBreakPreview" zoomScaleSheetLayoutView="100" workbookViewId="0">
      <selection activeCell="B27" sqref="B27:L27"/>
    </sheetView>
  </sheetViews>
  <sheetFormatPr defaultRowHeight="15"/>
  <cols>
    <col min="1" max="1" width="2.85546875" style="6" customWidth="1"/>
    <col min="2" max="2" width="16.140625" customWidth="1"/>
    <col min="3" max="3" width="7.42578125" customWidth="1"/>
    <col min="4" max="4" width="1.7109375" customWidth="1"/>
    <col min="5" max="5" width="5.42578125" customWidth="1"/>
    <col min="6" max="6" width="9.42578125" customWidth="1"/>
    <col min="7" max="7" width="8.28515625" customWidth="1"/>
    <col min="8" max="8" width="9.85546875" customWidth="1"/>
    <col min="9" max="9" width="8.140625" customWidth="1"/>
    <col min="10" max="10" width="9.5703125" customWidth="1"/>
    <col min="12" max="12" width="8.140625" customWidth="1"/>
    <col min="13" max="13" width="8" customWidth="1"/>
  </cols>
  <sheetData>
    <row r="1" spans="1:13">
      <c r="A1" s="137"/>
    </row>
    <row r="2" spans="1:13" ht="15.75">
      <c r="A2" s="137"/>
      <c r="H2" t="s">
        <v>10</v>
      </c>
      <c r="K2" s="27"/>
    </row>
    <row r="3" spans="1:13" ht="15.75">
      <c r="A3" s="137"/>
      <c r="H3" t="s">
        <v>9</v>
      </c>
      <c r="K3" s="27" t="s">
        <v>457</v>
      </c>
    </row>
    <row r="4" spans="1:13" ht="15.75">
      <c r="A4" s="137"/>
      <c r="H4" t="s">
        <v>8</v>
      </c>
      <c r="J4" s="29" t="s">
        <v>320</v>
      </c>
      <c r="K4" s="28" t="s">
        <v>318</v>
      </c>
    </row>
    <row r="5" spans="1:13" ht="15.75">
      <c r="A5" s="137"/>
      <c r="B5" s="18"/>
      <c r="C5" s="18"/>
      <c r="D5" s="18"/>
      <c r="E5" s="18"/>
      <c r="F5" s="18"/>
      <c r="G5" s="18"/>
      <c r="H5" s="18"/>
      <c r="I5" s="18"/>
      <c r="J5" s="32" t="s">
        <v>0</v>
      </c>
      <c r="K5" s="33" t="s">
        <v>1</v>
      </c>
      <c r="L5" s="18"/>
      <c r="M5" s="18"/>
    </row>
    <row r="6" spans="1:13" ht="4.5" customHeight="1">
      <c r="A6" s="137"/>
      <c r="B6" s="3"/>
      <c r="C6" s="3"/>
      <c r="D6" s="3"/>
      <c r="E6" s="3"/>
      <c r="F6" s="3"/>
      <c r="G6" s="3"/>
      <c r="H6" s="3"/>
      <c r="I6" s="3"/>
      <c r="J6" s="30"/>
      <c r="K6" s="34"/>
      <c r="L6" s="3"/>
      <c r="M6" s="3"/>
    </row>
    <row r="7" spans="1:13" ht="18.75">
      <c r="A7" s="137"/>
      <c r="B7" s="153" t="s">
        <v>319</v>
      </c>
      <c r="C7" s="153"/>
      <c r="D7" s="153"/>
      <c r="E7" s="153"/>
      <c r="F7" s="153"/>
      <c r="G7" s="144" t="s">
        <v>458</v>
      </c>
      <c r="H7" s="144"/>
      <c r="I7" s="31"/>
      <c r="J7" s="31"/>
      <c r="K7" s="31"/>
      <c r="L7" s="31"/>
      <c r="M7" s="31"/>
    </row>
    <row r="8" spans="1:13" ht="47.25">
      <c r="B8" s="147" t="s">
        <v>282</v>
      </c>
      <c r="C8" s="148"/>
      <c r="D8" s="148"/>
      <c r="E8" s="7" t="s">
        <v>283</v>
      </c>
      <c r="F8" s="20" t="s">
        <v>304</v>
      </c>
      <c r="G8" s="21" t="s">
        <v>316</v>
      </c>
      <c r="H8" s="20" t="s">
        <v>305</v>
      </c>
      <c r="I8" s="21" t="s">
        <v>306</v>
      </c>
      <c r="J8" s="20" t="s">
        <v>307</v>
      </c>
      <c r="K8" s="21" t="s">
        <v>308</v>
      </c>
      <c r="L8" s="20" t="s">
        <v>309</v>
      </c>
      <c r="M8" s="21" t="s">
        <v>310</v>
      </c>
    </row>
    <row r="9" spans="1:13" ht="15.75">
      <c r="B9" s="149" t="s">
        <v>284</v>
      </c>
      <c r="C9" s="150"/>
      <c r="D9" s="150"/>
      <c r="E9" s="8"/>
      <c r="F9" s="9"/>
      <c r="G9" s="9"/>
      <c r="H9" s="9"/>
      <c r="I9" s="9"/>
      <c r="J9" s="10"/>
      <c r="K9" s="10"/>
      <c r="L9" s="9"/>
      <c r="M9" s="25"/>
    </row>
    <row r="10" spans="1:13" ht="15.75">
      <c r="B10" s="151" t="s">
        <v>285</v>
      </c>
      <c r="C10" s="152"/>
      <c r="D10" s="152"/>
      <c r="E10" s="11" t="s">
        <v>286</v>
      </c>
      <c r="F10" s="19">
        <v>3300</v>
      </c>
      <c r="G10" s="22">
        <v>3100</v>
      </c>
      <c r="H10" s="23">
        <v>3313</v>
      </c>
      <c r="I10" s="22">
        <v>3113</v>
      </c>
      <c r="J10" s="24">
        <v>3370</v>
      </c>
      <c r="K10" s="22">
        <v>3170</v>
      </c>
      <c r="L10" s="24">
        <v>3426</v>
      </c>
      <c r="M10" s="22">
        <v>3226</v>
      </c>
    </row>
    <row r="11" spans="1:13" ht="15.75">
      <c r="B11" s="151" t="s">
        <v>287</v>
      </c>
      <c r="C11" s="152"/>
      <c r="D11" s="152"/>
      <c r="E11" s="11" t="s">
        <v>286</v>
      </c>
      <c r="F11" s="19">
        <v>3450</v>
      </c>
      <c r="G11" s="22">
        <v>3250</v>
      </c>
      <c r="H11" s="23">
        <v>3480</v>
      </c>
      <c r="I11" s="22">
        <v>3280</v>
      </c>
      <c r="J11" s="24">
        <v>3543</v>
      </c>
      <c r="K11" s="22">
        <v>3343</v>
      </c>
      <c r="L11" s="24">
        <v>3609</v>
      </c>
      <c r="M11" s="22">
        <v>3409</v>
      </c>
    </row>
    <row r="12" spans="1:13" ht="15.75">
      <c r="B12" s="151" t="s">
        <v>288</v>
      </c>
      <c r="C12" s="152"/>
      <c r="D12" s="152"/>
      <c r="E12" s="11" t="s">
        <v>286</v>
      </c>
      <c r="F12" s="19">
        <v>3600</v>
      </c>
      <c r="G12" s="22">
        <v>3400</v>
      </c>
      <c r="H12" s="23">
        <v>3649</v>
      </c>
      <c r="I12" s="22">
        <v>3449</v>
      </c>
      <c r="J12" s="24">
        <v>3721</v>
      </c>
      <c r="K12" s="22">
        <v>3521</v>
      </c>
      <c r="L12" s="24">
        <v>3796</v>
      </c>
      <c r="M12" s="22">
        <v>3596</v>
      </c>
    </row>
    <row r="13" spans="1:13" ht="15.75">
      <c r="B13" s="156" t="s">
        <v>289</v>
      </c>
      <c r="C13" s="157"/>
      <c r="D13" s="157"/>
      <c r="E13" s="11" t="s">
        <v>286</v>
      </c>
      <c r="F13" s="19">
        <v>3850</v>
      </c>
      <c r="G13" s="22">
        <v>3650</v>
      </c>
      <c r="H13" s="23">
        <v>3922</v>
      </c>
      <c r="I13" s="22">
        <v>3722</v>
      </c>
      <c r="J13" s="24">
        <v>4007</v>
      </c>
      <c r="K13" s="22">
        <v>3807</v>
      </c>
      <c r="L13" s="24">
        <v>4094</v>
      </c>
      <c r="M13" s="22">
        <v>3894</v>
      </c>
    </row>
    <row r="14" spans="1:13" ht="15.75">
      <c r="B14" s="156" t="s">
        <v>290</v>
      </c>
      <c r="C14" s="157"/>
      <c r="D14" s="157"/>
      <c r="E14" s="11" t="s">
        <v>286</v>
      </c>
      <c r="F14" s="19">
        <v>4200</v>
      </c>
      <c r="G14" s="22">
        <v>4000</v>
      </c>
      <c r="H14" s="23">
        <v>4298</v>
      </c>
      <c r="I14" s="22">
        <v>4098</v>
      </c>
      <c r="J14" s="24">
        <v>4397</v>
      </c>
      <c r="K14" s="22">
        <v>4197</v>
      </c>
      <c r="L14" s="24">
        <v>4495</v>
      </c>
      <c r="M14" s="22">
        <v>4295</v>
      </c>
    </row>
    <row r="15" spans="1:13" ht="15.75">
      <c r="B15" s="156" t="s">
        <v>291</v>
      </c>
      <c r="C15" s="157"/>
      <c r="D15" s="157"/>
      <c r="E15" s="11" t="s">
        <v>286</v>
      </c>
      <c r="F15" s="19">
        <v>4300</v>
      </c>
      <c r="G15" s="22">
        <v>4100</v>
      </c>
      <c r="H15" s="23">
        <v>4426</v>
      </c>
      <c r="I15" s="22">
        <v>4226</v>
      </c>
      <c r="J15" s="24">
        <v>4539</v>
      </c>
      <c r="K15" s="22">
        <v>4339</v>
      </c>
      <c r="L15" s="24">
        <v>4652</v>
      </c>
      <c r="M15" s="22">
        <v>4452</v>
      </c>
    </row>
    <row r="16" spans="1:13" ht="15.75">
      <c r="B16" s="156" t="s">
        <v>292</v>
      </c>
      <c r="C16" s="157"/>
      <c r="D16" s="157"/>
      <c r="E16" s="11" t="s">
        <v>286</v>
      </c>
      <c r="F16" s="19">
        <v>4600</v>
      </c>
      <c r="G16" s="22">
        <v>4400</v>
      </c>
      <c r="H16" s="23"/>
      <c r="I16" s="22"/>
      <c r="J16" s="24"/>
      <c r="K16" s="22"/>
      <c r="L16" s="24"/>
      <c r="M16" s="22"/>
    </row>
    <row r="17" spans="2:13" ht="15.75">
      <c r="B17" s="154" t="s">
        <v>293</v>
      </c>
      <c r="C17" s="155"/>
      <c r="D17" s="155"/>
      <c r="E17" s="11"/>
      <c r="F17" s="12"/>
      <c r="G17" s="12"/>
      <c r="H17" s="13"/>
      <c r="I17" s="13"/>
      <c r="J17" s="14"/>
      <c r="K17" s="14"/>
      <c r="L17" s="26"/>
      <c r="M17" s="25"/>
    </row>
    <row r="18" spans="2:13" ht="15.75">
      <c r="B18" s="156" t="s">
        <v>294</v>
      </c>
      <c r="C18" s="157"/>
      <c r="D18" s="157"/>
      <c r="E18" s="11" t="s">
        <v>286</v>
      </c>
      <c r="F18" s="19"/>
      <c r="G18" s="22"/>
      <c r="H18" s="23"/>
      <c r="I18" s="22"/>
      <c r="J18" s="24"/>
      <c r="K18" s="22"/>
      <c r="L18" s="24"/>
      <c r="M18" s="22"/>
    </row>
    <row r="19" spans="2:13" ht="15.75">
      <c r="B19" s="156" t="s">
        <v>295</v>
      </c>
      <c r="C19" s="157"/>
      <c r="D19" s="157"/>
      <c r="E19" s="11" t="s">
        <v>286</v>
      </c>
      <c r="F19" s="19"/>
      <c r="G19" s="22"/>
      <c r="H19" s="23"/>
      <c r="I19" s="22"/>
      <c r="J19" s="24"/>
      <c r="K19" s="22"/>
      <c r="L19" s="24"/>
      <c r="M19" s="22"/>
    </row>
    <row r="20" spans="2:13" ht="15.75">
      <c r="B20" s="156" t="s">
        <v>296</v>
      </c>
      <c r="C20" s="157"/>
      <c r="D20" s="157"/>
      <c r="E20" s="11" t="s">
        <v>286</v>
      </c>
      <c r="F20" s="19">
        <v>3350</v>
      </c>
      <c r="G20" s="22">
        <v>3150</v>
      </c>
      <c r="H20" s="23">
        <v>3429</v>
      </c>
      <c r="I20" s="22">
        <v>3229</v>
      </c>
      <c r="J20" s="24">
        <v>3518</v>
      </c>
      <c r="K20" s="22">
        <v>3318</v>
      </c>
      <c r="L20" s="24">
        <v>3608</v>
      </c>
      <c r="M20" s="22">
        <v>3408</v>
      </c>
    </row>
    <row r="21" spans="2:13" ht="15.75">
      <c r="B21" s="156" t="s">
        <v>297</v>
      </c>
      <c r="C21" s="157"/>
      <c r="D21" s="157"/>
      <c r="E21" s="11" t="s">
        <v>286</v>
      </c>
      <c r="F21" s="19"/>
      <c r="G21" s="22"/>
      <c r="H21" s="23"/>
      <c r="I21" s="22"/>
      <c r="J21" s="24"/>
      <c r="K21" s="22"/>
      <c r="L21" s="24"/>
      <c r="M21" s="22"/>
    </row>
    <row r="22" spans="2:13" ht="15.75">
      <c r="B22" s="154" t="s">
        <v>298</v>
      </c>
      <c r="C22" s="155"/>
      <c r="D22" s="155"/>
      <c r="E22" s="11"/>
      <c r="F22" s="12"/>
      <c r="G22" s="12"/>
      <c r="H22" s="13"/>
      <c r="I22" s="13"/>
      <c r="J22" s="14"/>
      <c r="K22" s="14"/>
      <c r="L22" s="13"/>
      <c r="M22" s="25"/>
    </row>
    <row r="23" spans="2:13" ht="15.75">
      <c r="B23" s="156" t="s">
        <v>296</v>
      </c>
      <c r="C23" s="157"/>
      <c r="D23" s="157"/>
      <c r="E23" s="11" t="s">
        <v>286</v>
      </c>
      <c r="F23" s="19">
        <v>3100</v>
      </c>
      <c r="G23" s="22">
        <v>2900</v>
      </c>
      <c r="H23" s="23"/>
      <c r="I23" s="22"/>
      <c r="J23" s="24"/>
      <c r="K23" s="22"/>
      <c r="L23" s="24"/>
      <c r="M23" s="22"/>
    </row>
    <row r="24" spans="2:13" ht="15.75">
      <c r="B24" s="156" t="s">
        <v>297</v>
      </c>
      <c r="C24" s="157"/>
      <c r="D24" s="157"/>
      <c r="E24" s="11" t="s">
        <v>286</v>
      </c>
      <c r="F24" s="19">
        <v>3300</v>
      </c>
      <c r="G24" s="22">
        <v>3100</v>
      </c>
      <c r="H24" s="23"/>
      <c r="I24" s="22"/>
      <c r="J24" s="24"/>
      <c r="K24" s="22"/>
      <c r="L24" s="24"/>
      <c r="M24" s="22"/>
    </row>
    <row r="25" spans="2:13" ht="15.75">
      <c r="B25" s="15"/>
      <c r="C25" s="15"/>
      <c r="D25" s="15"/>
      <c r="E25" s="15"/>
      <c r="F25" s="15"/>
      <c r="G25" s="15"/>
      <c r="H25" s="16"/>
      <c r="I25" s="16"/>
      <c r="J25" s="17"/>
      <c r="K25" s="17"/>
      <c r="L25" s="16"/>
    </row>
    <row r="26" spans="2:13" ht="15.75">
      <c r="B26" s="158" t="s">
        <v>299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</row>
    <row r="27" spans="2:13" ht="15.75">
      <c r="B27" s="158" t="s">
        <v>300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</row>
    <row r="28" spans="2:13" ht="15.75">
      <c r="B28" s="158" t="s">
        <v>301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</row>
    <row r="29" spans="2:13" ht="15.75">
      <c r="B29" s="158" t="s">
        <v>311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2:13" ht="15.75">
      <c r="B30" s="158" t="s">
        <v>312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2:13" ht="15.75">
      <c r="B31" s="158" t="s">
        <v>302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  <row r="32" spans="2:13" ht="15.75">
      <c r="B32" s="158" t="s">
        <v>313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</row>
    <row r="33" spans="2:13" ht="15.75">
      <c r="B33" s="158" t="s">
        <v>303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</row>
    <row r="34" spans="2:13" ht="15.75">
      <c r="B34" s="163" t="s">
        <v>314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</row>
    <row r="35" spans="2:13" ht="9.75" customHeight="1"/>
    <row r="36" spans="2:13" ht="18.75">
      <c r="B36" s="159" t="s">
        <v>315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2:13">
      <c r="B37" s="161" t="s">
        <v>317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</row>
    <row r="38" spans="2:13"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2:13"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2:13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2:13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2:13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</row>
    <row r="43" spans="2:13"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</row>
    <row r="44" spans="2:13"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</row>
    <row r="45" spans="2:13"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</row>
    <row r="46" spans="2:13"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</row>
    <row r="47" spans="2:13"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</row>
    <row r="48" spans="2:13"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</row>
    <row r="49" spans="2:13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</row>
    <row r="50" spans="2:13" ht="33.7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</row>
  </sheetData>
  <sheetProtection formatCells="0" formatColumns="0" formatRows="0" insertColumns="0" insertRows="0" insertHyperlinks="0" deleteColumns="0" deleteRows="0" sort="0" autoFilter="0" pivotTables="0"/>
  <mergeCells count="31">
    <mergeCell ref="B36:M36"/>
    <mergeCell ref="B37:M50"/>
    <mergeCell ref="B26:L26"/>
    <mergeCell ref="B27:L27"/>
    <mergeCell ref="B32:L32"/>
    <mergeCell ref="B33:L33"/>
    <mergeCell ref="B34:L34"/>
    <mergeCell ref="B28:L28"/>
    <mergeCell ref="B29:L29"/>
    <mergeCell ref="B30:L30"/>
    <mergeCell ref="B31:L31"/>
    <mergeCell ref="B23:D23"/>
    <mergeCell ref="B24:D24"/>
    <mergeCell ref="B20:D20"/>
    <mergeCell ref="B21:D21"/>
    <mergeCell ref="B22:D22"/>
    <mergeCell ref="B11:D11"/>
    <mergeCell ref="B12:D12"/>
    <mergeCell ref="B17:D17"/>
    <mergeCell ref="B18:D18"/>
    <mergeCell ref="B19:D19"/>
    <mergeCell ref="B13:D13"/>
    <mergeCell ref="B14:D14"/>
    <mergeCell ref="B15:D15"/>
    <mergeCell ref="B16:D16"/>
    <mergeCell ref="A1:A7"/>
    <mergeCell ref="B8:D8"/>
    <mergeCell ref="B9:D9"/>
    <mergeCell ref="B10:D10"/>
    <mergeCell ref="G7:H7"/>
    <mergeCell ref="B7:F7"/>
  </mergeCells>
  <phoneticPr fontId="9" type="noConversion"/>
  <hyperlinks>
    <hyperlink ref="K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57"/>
  </sheetPr>
  <dimension ref="A1:I50"/>
  <sheetViews>
    <sheetView view="pageBreakPreview" zoomScaleSheetLayoutView="100" workbookViewId="0">
      <selection activeCell="K11" sqref="K11"/>
    </sheetView>
  </sheetViews>
  <sheetFormatPr defaultRowHeight="15"/>
  <cols>
    <col min="1" max="1" width="1.7109375" style="6" customWidth="1"/>
    <col min="2" max="2" width="0.85546875" style="5" customWidth="1"/>
    <col min="3" max="3" width="20.7109375" customWidth="1"/>
    <col min="4" max="4" width="14" customWidth="1"/>
    <col min="5" max="5" width="14.42578125" customWidth="1"/>
    <col min="6" max="6" width="14" customWidth="1"/>
    <col min="7" max="7" width="14.42578125" customWidth="1"/>
    <col min="8" max="8" width="12.5703125" customWidth="1"/>
    <col min="9" max="9" width="12.42578125" customWidth="1"/>
  </cols>
  <sheetData>
    <row r="1" spans="1:9">
      <c r="A1" s="137"/>
      <c r="B1" s="4"/>
    </row>
    <row r="2" spans="1:9" ht="15.75">
      <c r="A2" s="137"/>
      <c r="B2" s="4"/>
      <c r="F2" t="s">
        <v>10</v>
      </c>
      <c r="H2" s="27"/>
    </row>
    <row r="3" spans="1:9" ht="15.75">
      <c r="A3" s="137"/>
      <c r="B3" s="4"/>
      <c r="F3" t="s">
        <v>9</v>
      </c>
      <c r="H3" s="27" t="s">
        <v>457</v>
      </c>
    </row>
    <row r="4" spans="1:9" ht="15.75">
      <c r="A4" s="137"/>
      <c r="B4" s="4"/>
      <c r="F4" t="s">
        <v>8</v>
      </c>
      <c r="H4" s="52" t="s">
        <v>369</v>
      </c>
    </row>
    <row r="5" spans="1:9" ht="15.75">
      <c r="A5" s="137"/>
      <c r="B5" s="4"/>
      <c r="C5" s="18"/>
      <c r="D5" s="18"/>
      <c r="E5" s="18"/>
      <c r="F5" s="18"/>
      <c r="G5" s="18"/>
      <c r="H5" s="53" t="s">
        <v>370</v>
      </c>
    </row>
    <row r="6" spans="1:9" ht="4.5" customHeight="1">
      <c r="A6" s="137"/>
      <c r="B6" s="4"/>
      <c r="C6" s="3"/>
      <c r="D6" s="3"/>
      <c r="E6" s="3"/>
      <c r="F6" s="3"/>
      <c r="G6" s="3"/>
      <c r="H6" s="3"/>
      <c r="I6" s="30"/>
    </row>
    <row r="7" spans="1:9" ht="18.75">
      <c r="A7" s="137"/>
      <c r="B7" s="4"/>
      <c r="C7" s="37" t="s">
        <v>324</v>
      </c>
      <c r="D7" s="37"/>
      <c r="E7" s="37"/>
      <c r="F7" s="37"/>
      <c r="H7" s="144" t="s">
        <v>456</v>
      </c>
      <c r="I7" s="144"/>
    </row>
    <row r="8" spans="1:9" ht="12.75" customHeight="1" thickBot="1"/>
    <row r="9" spans="1:9" ht="15.75" customHeight="1">
      <c r="C9" s="166" t="s">
        <v>325</v>
      </c>
      <c r="D9" s="170" t="s">
        <v>365</v>
      </c>
      <c r="E9" s="171"/>
      <c r="F9" s="172" t="s">
        <v>326</v>
      </c>
      <c r="G9" s="173"/>
    </row>
    <row r="10" spans="1:9" ht="15" customHeight="1">
      <c r="C10" s="167"/>
      <c r="D10" s="168" t="s">
        <v>368</v>
      </c>
      <c r="E10" s="169" t="s">
        <v>367</v>
      </c>
      <c r="F10" s="168" t="s">
        <v>368</v>
      </c>
      <c r="G10" s="164" t="s">
        <v>367</v>
      </c>
    </row>
    <row r="11" spans="1:9" ht="18.75" customHeight="1">
      <c r="C11" s="167"/>
      <c r="D11" s="168"/>
      <c r="E11" s="169"/>
      <c r="F11" s="168"/>
      <c r="G11" s="164"/>
    </row>
    <row r="12" spans="1:9" ht="18.75" customHeight="1">
      <c r="C12" s="131" t="s">
        <v>454</v>
      </c>
      <c r="D12" s="132">
        <v>1200</v>
      </c>
      <c r="E12" s="133">
        <v>1500</v>
      </c>
      <c r="F12" s="132">
        <v>1700</v>
      </c>
      <c r="G12" s="134">
        <v>2200</v>
      </c>
    </row>
    <row r="13" spans="1:9" ht="18.75">
      <c r="C13" s="43" t="s">
        <v>453</v>
      </c>
      <c r="D13" s="39">
        <v>1500</v>
      </c>
      <c r="E13" s="40">
        <v>1800</v>
      </c>
      <c r="F13" s="39">
        <v>2200</v>
      </c>
      <c r="G13" s="40">
        <v>2500</v>
      </c>
    </row>
    <row r="14" spans="1:9" ht="18.75">
      <c r="C14" s="43" t="s">
        <v>327</v>
      </c>
      <c r="D14" s="39">
        <v>2100</v>
      </c>
      <c r="E14" s="40">
        <v>2300</v>
      </c>
      <c r="F14" s="39">
        <v>2550</v>
      </c>
      <c r="G14" s="40">
        <v>2900</v>
      </c>
    </row>
    <row r="15" spans="1:9" ht="18.75">
      <c r="C15" s="43" t="s">
        <v>328</v>
      </c>
      <c r="D15" s="39">
        <v>2500</v>
      </c>
      <c r="E15" s="40">
        <v>2800</v>
      </c>
      <c r="F15" s="39">
        <v>3050</v>
      </c>
      <c r="G15" s="40">
        <v>3500</v>
      </c>
    </row>
    <row r="16" spans="1:9" ht="18.75">
      <c r="C16" s="43" t="s">
        <v>329</v>
      </c>
      <c r="D16" s="39">
        <v>3000</v>
      </c>
      <c r="E16" s="40">
        <v>3300</v>
      </c>
      <c r="F16" s="39">
        <v>3750</v>
      </c>
      <c r="G16" s="40">
        <v>4200</v>
      </c>
    </row>
    <row r="17" spans="3:7" ht="18.75">
      <c r="C17" s="43" t="s">
        <v>330</v>
      </c>
      <c r="D17" s="39">
        <v>3300</v>
      </c>
      <c r="E17" s="40">
        <v>3800</v>
      </c>
      <c r="F17" s="39">
        <v>4200</v>
      </c>
      <c r="G17" s="40">
        <v>4500</v>
      </c>
    </row>
    <row r="18" spans="3:7" ht="18.75">
      <c r="C18" s="43" t="s">
        <v>331</v>
      </c>
      <c r="D18" s="39">
        <v>3600</v>
      </c>
      <c r="E18" s="40">
        <v>4200</v>
      </c>
      <c r="F18" s="39">
        <v>4600</v>
      </c>
      <c r="G18" s="40">
        <v>5100</v>
      </c>
    </row>
    <row r="19" spans="3:7" ht="18.75">
      <c r="C19" s="43" t="s">
        <v>332</v>
      </c>
      <c r="D19" s="39">
        <v>3900</v>
      </c>
      <c r="E19" s="40">
        <v>4600</v>
      </c>
      <c r="F19" s="39">
        <v>4950</v>
      </c>
      <c r="G19" s="40">
        <v>5400</v>
      </c>
    </row>
    <row r="20" spans="3:7" ht="18.75">
      <c r="C20" s="43" t="s">
        <v>333</v>
      </c>
      <c r="D20" s="39">
        <v>4300</v>
      </c>
      <c r="E20" s="40">
        <v>4800</v>
      </c>
      <c r="F20" s="39">
        <v>5500</v>
      </c>
      <c r="G20" s="40">
        <v>5900</v>
      </c>
    </row>
    <row r="21" spans="3:7" ht="18.75">
      <c r="C21" s="43" t="s">
        <v>334</v>
      </c>
      <c r="D21" s="39">
        <v>4600</v>
      </c>
      <c r="E21" s="40">
        <v>5200</v>
      </c>
      <c r="F21" s="39">
        <v>5900</v>
      </c>
      <c r="G21" s="40">
        <v>6300</v>
      </c>
    </row>
    <row r="22" spans="3:7" ht="18.75">
      <c r="C22" s="43" t="s">
        <v>335</v>
      </c>
      <c r="D22" s="39">
        <v>5100</v>
      </c>
      <c r="E22" s="40">
        <v>5500</v>
      </c>
      <c r="F22" s="39">
        <v>6200</v>
      </c>
      <c r="G22" s="40">
        <v>6600</v>
      </c>
    </row>
    <row r="23" spans="3:7" ht="18.75">
      <c r="C23" s="43" t="s">
        <v>336</v>
      </c>
      <c r="D23" s="39">
        <v>5300</v>
      </c>
      <c r="E23" s="40">
        <v>5600</v>
      </c>
      <c r="F23" s="39">
        <v>6500</v>
      </c>
      <c r="G23" s="40">
        <v>6900</v>
      </c>
    </row>
    <row r="24" spans="3:7" ht="18.75">
      <c r="C24" s="43" t="s">
        <v>337</v>
      </c>
      <c r="D24" s="39">
        <v>5600</v>
      </c>
      <c r="E24" s="40">
        <v>5800</v>
      </c>
      <c r="F24" s="39">
        <v>6750</v>
      </c>
      <c r="G24" s="40">
        <v>7200</v>
      </c>
    </row>
    <row r="25" spans="3:7" ht="18.75">
      <c r="C25" s="43" t="s">
        <v>338</v>
      </c>
      <c r="D25" s="39">
        <v>5848</v>
      </c>
      <c r="E25" s="40">
        <v>6407</v>
      </c>
      <c r="F25" s="39">
        <v>6965</v>
      </c>
      <c r="G25" s="40">
        <v>7523</v>
      </c>
    </row>
    <row r="26" spans="3:7" ht="18.75">
      <c r="C26" s="43" t="s">
        <v>339</v>
      </c>
      <c r="D26" s="39">
        <v>6103</v>
      </c>
      <c r="E26" s="40">
        <v>6687</v>
      </c>
      <c r="F26" s="39">
        <v>7271</v>
      </c>
      <c r="G26" s="40">
        <v>7854</v>
      </c>
    </row>
    <row r="27" spans="3:7" ht="18.75">
      <c r="C27" s="43" t="s">
        <v>340</v>
      </c>
      <c r="D27" s="39">
        <v>6357</v>
      </c>
      <c r="E27" s="40">
        <v>6966</v>
      </c>
      <c r="F27" s="39">
        <v>7576</v>
      </c>
      <c r="G27" s="40">
        <v>8186</v>
      </c>
    </row>
    <row r="28" spans="3:7" ht="18.75">
      <c r="C28" s="43" t="s">
        <v>341</v>
      </c>
      <c r="D28" s="39">
        <v>6611</v>
      </c>
      <c r="E28" s="40">
        <v>7246</v>
      </c>
      <c r="F28" s="39">
        <v>7882</v>
      </c>
      <c r="G28" s="40">
        <v>8517</v>
      </c>
    </row>
    <row r="29" spans="3:7" ht="18.75">
      <c r="C29" s="43" t="s">
        <v>342</v>
      </c>
      <c r="D29" s="39">
        <v>6865</v>
      </c>
      <c r="E29" s="40">
        <v>7526</v>
      </c>
      <c r="F29" s="39">
        <v>8187</v>
      </c>
      <c r="G29" s="40">
        <v>8848</v>
      </c>
    </row>
    <row r="30" spans="3:7" ht="18.75">
      <c r="C30" s="43" t="s">
        <v>343</v>
      </c>
      <c r="D30" s="39">
        <v>7119</v>
      </c>
      <c r="E30" s="40">
        <v>7806</v>
      </c>
      <c r="F30" s="39">
        <v>8493</v>
      </c>
      <c r="G30" s="40">
        <v>9179</v>
      </c>
    </row>
    <row r="31" spans="3:7" ht="18.75">
      <c r="C31" s="43" t="s">
        <v>344</v>
      </c>
      <c r="D31" s="39">
        <v>7373</v>
      </c>
      <c r="E31" s="40">
        <v>8086</v>
      </c>
      <c r="F31" s="39">
        <v>8798</v>
      </c>
      <c r="G31" s="40">
        <v>9511</v>
      </c>
    </row>
    <row r="32" spans="3:7" ht="18.75">
      <c r="C32" s="43" t="s">
        <v>345</v>
      </c>
      <c r="D32" s="39">
        <v>7627</v>
      </c>
      <c r="E32" s="40">
        <v>8366</v>
      </c>
      <c r="F32" s="39">
        <v>9104</v>
      </c>
      <c r="G32" s="40">
        <v>9842</v>
      </c>
    </row>
    <row r="33" spans="3:9" ht="18.75">
      <c r="C33" s="43" t="s">
        <v>346</v>
      </c>
      <c r="D33" s="39">
        <v>7882</v>
      </c>
      <c r="E33" s="40">
        <v>8645</v>
      </c>
      <c r="F33" s="39">
        <v>9407</v>
      </c>
      <c r="G33" s="40">
        <v>10173</v>
      </c>
    </row>
    <row r="34" spans="3:9" ht="18.75">
      <c r="C34" s="43" t="s">
        <v>347</v>
      </c>
      <c r="D34" s="39">
        <v>8136</v>
      </c>
      <c r="E34" s="40">
        <v>8925</v>
      </c>
      <c r="F34" s="39">
        <v>9715</v>
      </c>
      <c r="G34" s="40">
        <v>10504</v>
      </c>
    </row>
    <row r="35" spans="3:9" ht="18.75">
      <c r="C35" s="43" t="s">
        <v>348</v>
      </c>
      <c r="D35" s="39">
        <v>8390</v>
      </c>
      <c r="E35" s="40">
        <v>9205</v>
      </c>
      <c r="F35" s="39">
        <v>10020</v>
      </c>
      <c r="G35" s="40">
        <v>10804</v>
      </c>
    </row>
    <row r="36" spans="3:9" ht="19.5" thickBot="1">
      <c r="C36" s="44" t="s">
        <v>349</v>
      </c>
      <c r="D36" s="41">
        <v>8644</v>
      </c>
      <c r="E36" s="42">
        <v>9485</v>
      </c>
      <c r="F36" s="41">
        <v>10326</v>
      </c>
      <c r="G36" s="42">
        <v>11167</v>
      </c>
    </row>
    <row r="37" spans="3:9" ht="18.75">
      <c r="C37" s="165"/>
      <c r="D37" s="165"/>
      <c r="E37" s="165"/>
      <c r="F37" s="165"/>
      <c r="G37" s="165"/>
    </row>
    <row r="38" spans="3:9" ht="32.25" customHeight="1">
      <c r="C38" s="174" t="s">
        <v>350</v>
      </c>
      <c r="D38" s="174"/>
      <c r="E38" s="174"/>
      <c r="F38" s="174"/>
      <c r="G38" s="38" t="s">
        <v>351</v>
      </c>
      <c r="H38" s="48" t="s">
        <v>366</v>
      </c>
      <c r="I38" s="47" t="s">
        <v>367</v>
      </c>
    </row>
    <row r="39" spans="3:9" ht="15.75">
      <c r="C39" s="175" t="s">
        <v>352</v>
      </c>
      <c r="D39" s="175"/>
      <c r="E39" s="175"/>
      <c r="F39" s="175"/>
      <c r="G39" s="49" t="s">
        <v>353</v>
      </c>
      <c r="H39" s="45">
        <v>1000</v>
      </c>
      <c r="I39" s="46">
        <v>1200</v>
      </c>
    </row>
    <row r="40" spans="3:9" ht="18.75" customHeight="1">
      <c r="C40" s="177" t="s">
        <v>354</v>
      </c>
      <c r="D40" s="177"/>
      <c r="E40" s="177"/>
      <c r="F40" s="177"/>
      <c r="G40" s="49" t="s">
        <v>355</v>
      </c>
      <c r="H40" s="50">
        <v>700</v>
      </c>
      <c r="I40" s="51">
        <v>900</v>
      </c>
    </row>
    <row r="41" spans="3:9" ht="18.75" customHeight="1">
      <c r="C41" s="177" t="s">
        <v>356</v>
      </c>
      <c r="D41" s="177"/>
      <c r="E41" s="177"/>
      <c r="F41" s="177"/>
      <c r="G41" s="49" t="s">
        <v>355</v>
      </c>
      <c r="H41" s="50"/>
      <c r="I41" s="51"/>
    </row>
    <row r="42" spans="3:9" ht="18.75" customHeight="1">
      <c r="C42" s="176" t="s">
        <v>357</v>
      </c>
      <c r="D42" s="176"/>
      <c r="E42" s="176"/>
      <c r="F42" s="176"/>
      <c r="G42" s="49" t="s">
        <v>355</v>
      </c>
      <c r="H42" s="50"/>
      <c r="I42" s="51"/>
    </row>
    <row r="43" spans="3:9" ht="18.75" customHeight="1">
      <c r="C43" s="176" t="s">
        <v>358</v>
      </c>
      <c r="D43" s="176"/>
      <c r="E43" s="176"/>
      <c r="F43" s="176"/>
      <c r="G43" s="49" t="s">
        <v>355</v>
      </c>
      <c r="H43" s="50"/>
      <c r="I43" s="51"/>
    </row>
    <row r="44" spans="3:9" ht="18.75" customHeight="1">
      <c r="C44" s="178" t="s">
        <v>359</v>
      </c>
      <c r="D44" s="178"/>
      <c r="E44" s="178"/>
      <c r="F44" s="178"/>
      <c r="G44" s="49" t="s">
        <v>355</v>
      </c>
      <c r="H44" s="50"/>
      <c r="I44" s="51"/>
    </row>
    <row r="45" spans="3:9" ht="18.75" customHeight="1">
      <c r="C45" s="178" t="s">
        <v>360</v>
      </c>
      <c r="D45" s="178"/>
      <c r="E45" s="178"/>
      <c r="F45" s="178"/>
      <c r="G45" s="49" t="s">
        <v>355</v>
      </c>
      <c r="H45" s="50"/>
      <c r="I45" s="51"/>
    </row>
    <row r="46" spans="3:9" ht="18.75" customHeight="1">
      <c r="C46" s="178" t="s">
        <v>361</v>
      </c>
      <c r="D46" s="178"/>
      <c r="E46" s="178"/>
      <c r="F46" s="178"/>
      <c r="G46" s="49" t="s">
        <v>353</v>
      </c>
      <c r="H46" s="50">
        <v>1200</v>
      </c>
      <c r="I46" s="51">
        <v>1500</v>
      </c>
    </row>
    <row r="47" spans="3:9" ht="17.25" customHeight="1">
      <c r="C47" s="178" t="s">
        <v>362</v>
      </c>
      <c r="D47" s="178"/>
      <c r="E47" s="178"/>
      <c r="F47" s="178"/>
      <c r="G47" s="49" t="s">
        <v>353</v>
      </c>
      <c r="H47" s="50">
        <v>800</v>
      </c>
      <c r="I47" s="51">
        <v>1000</v>
      </c>
    </row>
    <row r="48" spans="3:9" ht="17.25" customHeight="1">
      <c r="C48" s="178" t="s">
        <v>455</v>
      </c>
      <c r="D48" s="178"/>
      <c r="E48" s="178"/>
      <c r="F48" s="178"/>
      <c r="G48" s="49" t="s">
        <v>353</v>
      </c>
      <c r="H48" s="50">
        <v>1200</v>
      </c>
      <c r="I48" s="51">
        <v>1400</v>
      </c>
    </row>
    <row r="49" spans="3:9" ht="18.75" customHeight="1">
      <c r="C49" s="178" t="s">
        <v>363</v>
      </c>
      <c r="D49" s="178"/>
      <c r="E49" s="178"/>
      <c r="F49" s="178"/>
      <c r="G49" s="49" t="s">
        <v>353</v>
      </c>
      <c r="H49" s="50"/>
      <c r="I49" s="51"/>
    </row>
    <row r="50" spans="3:9" ht="18.75" customHeight="1">
      <c r="C50" s="178" t="s">
        <v>364</v>
      </c>
      <c r="D50" s="178"/>
      <c r="E50" s="178"/>
      <c r="F50" s="178"/>
      <c r="G50" s="49" t="s">
        <v>353</v>
      </c>
      <c r="H50" s="50"/>
      <c r="I50" s="51"/>
    </row>
  </sheetData>
  <sheetProtection formatCells="0" formatColumns="0" formatRows="0" insertColumns="0" insertRows="0" insertHyperlinks="0" deleteColumns="0" deleteRows="0" sort="0" autoFilter="0" pivotTables="0"/>
  <mergeCells count="23">
    <mergeCell ref="C44:F44"/>
    <mergeCell ref="C45:F45"/>
    <mergeCell ref="C50:F50"/>
    <mergeCell ref="C46:F46"/>
    <mergeCell ref="C47:F47"/>
    <mergeCell ref="C48:F48"/>
    <mergeCell ref="C49:F49"/>
    <mergeCell ref="C38:F38"/>
    <mergeCell ref="C39:F39"/>
    <mergeCell ref="C42:F42"/>
    <mergeCell ref="C43:F43"/>
    <mergeCell ref="C40:F40"/>
    <mergeCell ref="C41:F41"/>
    <mergeCell ref="G10:G11"/>
    <mergeCell ref="C37:G37"/>
    <mergeCell ref="H7:I7"/>
    <mergeCell ref="A1:A7"/>
    <mergeCell ref="C9:C11"/>
    <mergeCell ref="D10:D11"/>
    <mergeCell ref="E10:E11"/>
    <mergeCell ref="F10:F11"/>
    <mergeCell ref="D9:E9"/>
    <mergeCell ref="F9:G9"/>
  </mergeCells>
  <phoneticPr fontId="9" type="noConversion"/>
  <hyperlinks>
    <hyperlink ref="H4" r:id="rId1" display="sale@dskpro.ru"/>
    <hyperlink ref="H5" r:id="rId2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indexed="43"/>
  </sheetPr>
  <dimension ref="A1:I14"/>
  <sheetViews>
    <sheetView view="pageBreakPreview" zoomScaleSheetLayoutView="100" workbookViewId="0">
      <selection activeCell="F35" sqref="F35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9.7109375" customWidth="1"/>
    <col min="6" max="6" width="10" customWidth="1"/>
    <col min="7" max="7" width="9.85546875" customWidth="1"/>
    <col min="8" max="8" width="10.710937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371</v>
      </c>
      <c r="C7" s="153"/>
      <c r="D7" s="153"/>
      <c r="E7" s="153"/>
      <c r="F7" s="144">
        <v>41273</v>
      </c>
      <c r="G7" s="144"/>
      <c r="H7" s="31"/>
      <c r="I7" s="31"/>
    </row>
    <row r="9" spans="1:9" ht="31.5" customHeight="1">
      <c r="B9" s="179" t="s">
        <v>350</v>
      </c>
      <c r="C9" s="179" t="s">
        <v>372</v>
      </c>
      <c r="D9" s="179" t="s">
        <v>373</v>
      </c>
      <c r="E9" s="179" t="s">
        <v>374</v>
      </c>
      <c r="F9" s="179"/>
      <c r="G9" s="179" t="s">
        <v>375</v>
      </c>
      <c r="H9" s="179"/>
    </row>
    <row r="10" spans="1:9" ht="15.75">
      <c r="B10" s="179"/>
      <c r="C10" s="179"/>
      <c r="D10" s="179"/>
      <c r="E10" s="55" t="s">
        <v>385</v>
      </c>
      <c r="F10" s="57" t="s">
        <v>386</v>
      </c>
      <c r="G10" s="55" t="s">
        <v>385</v>
      </c>
      <c r="H10" s="57" t="s">
        <v>386</v>
      </c>
    </row>
    <row r="11" spans="1:9" ht="15.75">
      <c r="B11" s="54" t="s">
        <v>376</v>
      </c>
      <c r="C11" s="35" t="s">
        <v>377</v>
      </c>
      <c r="D11" s="35" t="s">
        <v>378</v>
      </c>
      <c r="E11" s="56">
        <f>CEILING(F11*0.95,10)</f>
        <v>950</v>
      </c>
      <c r="F11" s="58">
        <v>1000</v>
      </c>
      <c r="G11" s="56">
        <f>CEILING(H11*0.95,10)</f>
        <v>0</v>
      </c>
      <c r="H11" s="58"/>
    </row>
    <row r="12" spans="1:9" ht="15.75">
      <c r="B12" s="54" t="s">
        <v>379</v>
      </c>
      <c r="C12" s="35" t="s">
        <v>380</v>
      </c>
      <c r="D12" s="35" t="s">
        <v>381</v>
      </c>
      <c r="E12" s="56">
        <f>CEILING(F12*0.95,10)</f>
        <v>0</v>
      </c>
      <c r="F12" s="58"/>
      <c r="G12" s="56">
        <f>CEILING(H12*0.95,10)</f>
        <v>0</v>
      </c>
      <c r="H12" s="58"/>
    </row>
    <row r="13" spans="1:9" ht="15.75">
      <c r="B13" s="54" t="s">
        <v>382</v>
      </c>
      <c r="C13" s="35" t="s">
        <v>383</v>
      </c>
      <c r="D13" s="35" t="s">
        <v>384</v>
      </c>
      <c r="E13" s="56">
        <f>CEILING(F13*0.95,10)</f>
        <v>0</v>
      </c>
      <c r="F13" s="58"/>
      <c r="G13" s="56">
        <f>CEILING(H13*0.95,10)</f>
        <v>0</v>
      </c>
      <c r="H13" s="58"/>
    </row>
    <row r="14" spans="1:9" ht="15.75">
      <c r="B14" s="54" t="s">
        <v>387</v>
      </c>
      <c r="C14" s="35"/>
      <c r="D14" s="35"/>
      <c r="E14" s="56">
        <f>CEILING(F14*0.95,10)</f>
        <v>0</v>
      </c>
      <c r="F14" s="58"/>
      <c r="G14" s="56">
        <f>CEILING(H14*0.95,10)</f>
        <v>0</v>
      </c>
      <c r="H14" s="58"/>
    </row>
  </sheetData>
  <sheetProtection password="CF42" sheet="1" formatCells="0" formatColumns="0" formatRows="0" insertColumns="0" insertRows="0" insertHyperlinks="0" deleteColumns="0" deleteRows="0" sort="0" autoFilter="0" pivotTables="0"/>
  <mergeCells count="8">
    <mergeCell ref="A1:A7"/>
    <mergeCell ref="F7:G7"/>
    <mergeCell ref="B7:E7"/>
    <mergeCell ref="E9:F9"/>
    <mergeCell ref="G9:H9"/>
    <mergeCell ref="B9:B10"/>
    <mergeCell ref="C9:C10"/>
    <mergeCell ref="D9:D10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indexed="33"/>
  </sheetPr>
  <dimension ref="A1:I22"/>
  <sheetViews>
    <sheetView view="pageBreakPreview" zoomScaleSheetLayoutView="100" workbookViewId="0">
      <selection activeCell="F10" sqref="F10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12.28515625" customWidth="1"/>
    <col min="6" max="6" width="12.140625" customWidth="1"/>
    <col min="7" max="7" width="9.85546875" customWidth="1"/>
    <col min="8" max="8" width="9.2851562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388</v>
      </c>
      <c r="C7" s="153"/>
      <c r="D7" s="153"/>
      <c r="E7" s="153"/>
      <c r="F7" s="144">
        <v>41273</v>
      </c>
      <c r="G7" s="144"/>
      <c r="H7" s="31"/>
      <c r="I7" s="31"/>
    </row>
    <row r="9" spans="1:9" ht="15.75">
      <c r="B9" s="59" t="s">
        <v>350</v>
      </c>
      <c r="C9" s="59" t="s">
        <v>390</v>
      </c>
      <c r="D9" s="59" t="s">
        <v>391</v>
      </c>
      <c r="E9" s="55" t="s">
        <v>385</v>
      </c>
      <c r="F9" s="57" t="s">
        <v>386</v>
      </c>
      <c r="G9" s="60"/>
      <c r="H9" s="60"/>
      <c r="I9" s="61"/>
    </row>
    <row r="10" spans="1:9" ht="15.75">
      <c r="B10" s="54" t="s">
        <v>389</v>
      </c>
      <c r="C10" s="35"/>
      <c r="D10" s="35"/>
      <c r="E10" s="56">
        <v>130</v>
      </c>
      <c r="F10" s="58">
        <v>130</v>
      </c>
      <c r="G10" s="62"/>
      <c r="H10" s="63"/>
      <c r="I10" s="61"/>
    </row>
    <row r="11" spans="1:9" ht="15.75">
      <c r="B11" s="54"/>
      <c r="C11" s="35"/>
      <c r="D11" s="35"/>
      <c r="E11" s="56">
        <f>CEILING(F11*0.95,10)</f>
        <v>0</v>
      </c>
      <c r="F11" s="58"/>
      <c r="G11" s="62"/>
      <c r="H11" s="63"/>
      <c r="I11" s="61"/>
    </row>
    <row r="12" spans="1:9" ht="15.75">
      <c r="B12" s="54" t="s">
        <v>394</v>
      </c>
      <c r="C12" s="35"/>
      <c r="D12" s="35"/>
      <c r="E12" s="56">
        <f>CEILING(F12*0.95,10)</f>
        <v>0</v>
      </c>
      <c r="F12" s="58"/>
      <c r="G12" s="62"/>
      <c r="H12" s="63"/>
      <c r="I12" s="61"/>
    </row>
    <row r="13" spans="1:9" ht="15.75">
      <c r="B13" s="54"/>
      <c r="C13" s="35"/>
      <c r="D13" s="35"/>
      <c r="E13" s="56">
        <f>CEILING(F13*0.95,10)</f>
        <v>0</v>
      </c>
      <c r="F13" s="58"/>
      <c r="G13" s="62"/>
      <c r="H13" s="63"/>
      <c r="I13" s="61"/>
    </row>
    <row r="21" spans="2:5" ht="15.75">
      <c r="B21" s="64" t="s">
        <v>392</v>
      </c>
      <c r="E21" t="s">
        <v>395</v>
      </c>
    </row>
    <row r="22" spans="2:5" ht="15.75">
      <c r="B22" s="64" t="s">
        <v>393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A7"/>
    <mergeCell ref="F7:G7"/>
    <mergeCell ref="B7:E7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indexed="36"/>
  </sheetPr>
  <dimension ref="A1:I48"/>
  <sheetViews>
    <sheetView view="pageBreakPreview" topLeftCell="A10" zoomScaleSheetLayoutView="100" workbookViewId="0">
      <selection activeCell="B11" sqref="B11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12.28515625" customWidth="1"/>
    <col min="6" max="6" width="14" customWidth="1"/>
    <col min="7" max="7" width="9.85546875" customWidth="1"/>
    <col min="8" max="8" width="7.8554687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396</v>
      </c>
      <c r="C7" s="153"/>
      <c r="D7" s="153"/>
      <c r="E7" s="153"/>
      <c r="F7" s="144">
        <v>41273</v>
      </c>
      <c r="G7" s="144"/>
      <c r="H7" s="31"/>
      <c r="I7" s="31"/>
    </row>
    <row r="9" spans="1:9" ht="28.5">
      <c r="B9" s="66" t="s">
        <v>397</v>
      </c>
    </row>
    <row r="10" spans="1:9" ht="7.5" customHeight="1"/>
    <row r="11" spans="1:9" ht="18.75">
      <c r="B11" s="121" t="s">
        <v>405</v>
      </c>
      <c r="C11" s="118"/>
      <c r="D11" s="118"/>
      <c r="E11" s="118"/>
      <c r="F11" s="118"/>
      <c r="G11" s="118"/>
      <c r="H11" s="118"/>
      <c r="I11" s="118"/>
    </row>
    <row r="12" spans="1:9" ht="9" customHeight="1">
      <c r="B12" s="119"/>
      <c r="C12" s="118"/>
      <c r="D12" s="118"/>
      <c r="E12" s="118"/>
      <c r="F12" s="118"/>
      <c r="G12" s="118"/>
      <c r="H12" s="118"/>
      <c r="I12" s="118"/>
    </row>
    <row r="13" spans="1:9" ht="30.75" customHeight="1">
      <c r="B13" s="180" t="s">
        <v>410</v>
      </c>
      <c r="C13" s="180"/>
      <c r="D13" s="180"/>
      <c r="E13" s="180"/>
      <c r="F13" s="180"/>
      <c r="G13" s="180"/>
      <c r="H13" s="180"/>
      <c r="I13" s="180"/>
    </row>
    <row r="14" spans="1:9" ht="8.25" customHeight="1">
      <c r="B14" s="120"/>
      <c r="C14" s="118"/>
      <c r="D14" s="118"/>
      <c r="E14" s="118"/>
      <c r="F14" s="118"/>
      <c r="G14" s="118"/>
      <c r="H14" s="118"/>
      <c r="I14" s="118"/>
    </row>
    <row r="15" spans="1:9" ht="15.75" customHeight="1">
      <c r="B15" s="123" t="s">
        <v>406</v>
      </c>
      <c r="C15" s="118"/>
      <c r="D15" s="118"/>
      <c r="E15" s="118"/>
      <c r="F15" s="118"/>
      <c r="G15" s="118"/>
      <c r="H15" s="118"/>
      <c r="I15" s="118"/>
    </row>
    <row r="16" spans="1:9">
      <c r="B16" s="122" t="s">
        <v>407</v>
      </c>
      <c r="C16" s="118"/>
      <c r="D16" s="118"/>
      <c r="E16" s="118"/>
      <c r="F16" s="118"/>
      <c r="G16" s="118"/>
      <c r="H16" s="118"/>
      <c r="I16" s="118"/>
    </row>
    <row r="17" spans="2:9">
      <c r="B17" s="122" t="s">
        <v>408</v>
      </c>
      <c r="C17" s="118"/>
      <c r="D17" s="118"/>
      <c r="E17" s="118"/>
      <c r="F17" s="118"/>
      <c r="G17" s="118"/>
      <c r="H17" s="118"/>
      <c r="I17" s="118"/>
    </row>
    <row r="18" spans="2:9" ht="7.5" customHeight="1">
      <c r="B18" s="118"/>
      <c r="C18" s="118"/>
      <c r="D18" s="118"/>
      <c r="E18" s="118"/>
      <c r="F18" s="118"/>
      <c r="G18" s="118"/>
      <c r="H18" s="118"/>
      <c r="I18" s="118"/>
    </row>
    <row r="19" spans="2:9">
      <c r="B19" s="181" t="s">
        <v>409</v>
      </c>
      <c r="C19" s="181"/>
      <c r="D19" s="181"/>
      <c r="E19" s="181"/>
      <c r="F19" s="181"/>
      <c r="G19" s="181"/>
      <c r="H19" s="181"/>
      <c r="I19" s="181"/>
    </row>
    <row r="20" spans="2:9">
      <c r="B20" s="181"/>
      <c r="C20" s="181"/>
      <c r="D20" s="181"/>
      <c r="E20" s="181"/>
      <c r="F20" s="181"/>
      <c r="G20" s="181"/>
      <c r="H20" s="181"/>
      <c r="I20" s="181"/>
    </row>
    <row r="21" spans="2:9" ht="78" customHeight="1">
      <c r="B21" s="181"/>
      <c r="C21" s="181"/>
      <c r="D21" s="181"/>
      <c r="E21" s="181"/>
      <c r="F21" s="181"/>
      <c r="G21" s="181"/>
      <c r="H21" s="181"/>
      <c r="I21" s="181"/>
    </row>
    <row r="23" spans="2:9">
      <c r="B23" s="183" t="s">
        <v>411</v>
      </c>
      <c r="C23" s="183" t="s">
        <v>412</v>
      </c>
      <c r="D23" s="183" t="s">
        <v>413</v>
      </c>
      <c r="E23" s="182" t="s">
        <v>414</v>
      </c>
      <c r="F23" s="182"/>
    </row>
    <row r="24" spans="2:9" ht="51">
      <c r="B24" s="183"/>
      <c r="C24" s="183"/>
      <c r="D24" s="183"/>
      <c r="E24" s="125" t="s">
        <v>415</v>
      </c>
      <c r="F24" s="125" t="s">
        <v>416</v>
      </c>
    </row>
    <row r="25" spans="2:9">
      <c r="B25" s="124" t="s">
        <v>417</v>
      </c>
      <c r="C25" s="184">
        <v>1000</v>
      </c>
      <c r="D25" s="184">
        <v>3500</v>
      </c>
      <c r="E25" s="184">
        <v>240</v>
      </c>
      <c r="F25" s="184">
        <v>400</v>
      </c>
    </row>
    <row r="26" spans="2:9">
      <c r="B26" s="124" t="s">
        <v>418</v>
      </c>
      <c r="C26" s="184"/>
      <c r="D26" s="184"/>
      <c r="E26" s="184"/>
      <c r="F26" s="184"/>
    </row>
    <row r="27" spans="2:9">
      <c r="B27" s="124" t="s">
        <v>419</v>
      </c>
      <c r="C27" s="184"/>
      <c r="D27" s="184"/>
      <c r="E27" s="184"/>
      <c r="F27" s="184"/>
    </row>
    <row r="28" spans="2:9">
      <c r="B28" s="124" t="s">
        <v>420</v>
      </c>
      <c r="C28" s="184"/>
      <c r="D28" s="184"/>
      <c r="E28" s="184"/>
      <c r="F28" s="184"/>
    </row>
    <row r="29" spans="2:9" ht="33" customHeight="1"/>
    <row r="30" spans="2:9">
      <c r="B30" s="187" t="s">
        <v>421</v>
      </c>
      <c r="C30" s="188"/>
      <c r="D30" s="188"/>
      <c r="E30" s="188"/>
      <c r="F30" s="188"/>
    </row>
    <row r="31" spans="2:9">
      <c r="B31" s="188"/>
      <c r="C31" s="188"/>
      <c r="D31" s="188"/>
      <c r="E31" s="188"/>
      <c r="F31" s="188"/>
    </row>
    <row r="32" spans="2:9">
      <c r="B32" s="188"/>
      <c r="C32" s="188"/>
      <c r="D32" s="188"/>
      <c r="E32" s="188"/>
      <c r="F32" s="188"/>
    </row>
    <row r="33" spans="2:6">
      <c r="B33" s="188"/>
      <c r="C33" s="188"/>
      <c r="D33" s="188"/>
      <c r="E33" s="188"/>
      <c r="F33" s="188"/>
    </row>
    <row r="34" spans="2:6">
      <c r="B34" s="188"/>
      <c r="C34" s="188"/>
      <c r="D34" s="188"/>
      <c r="E34" s="188"/>
      <c r="F34" s="188"/>
    </row>
    <row r="35" spans="2:6">
      <c r="B35" s="188"/>
      <c r="C35" s="188"/>
      <c r="D35" s="188"/>
      <c r="E35" s="188"/>
      <c r="F35" s="188"/>
    </row>
    <row r="36" spans="2:6" ht="75" customHeight="1">
      <c r="B36" s="188"/>
      <c r="C36" s="188"/>
      <c r="D36" s="188"/>
      <c r="E36" s="188"/>
      <c r="F36" s="188"/>
    </row>
    <row r="38" spans="2:6">
      <c r="B38" s="185" t="s">
        <v>422</v>
      </c>
      <c r="C38" s="186"/>
      <c r="D38" s="186"/>
      <c r="E38" s="186"/>
      <c r="F38" s="186"/>
    </row>
    <row r="39" spans="2:6">
      <c r="B39" s="186"/>
      <c r="C39" s="186"/>
      <c r="D39" s="186"/>
      <c r="E39" s="186"/>
      <c r="F39" s="186"/>
    </row>
    <row r="40" spans="2:6">
      <c r="B40" s="186"/>
      <c r="C40" s="186"/>
      <c r="D40" s="186"/>
      <c r="E40" s="186"/>
      <c r="F40" s="186"/>
    </row>
    <row r="41" spans="2:6">
      <c r="B41" s="186"/>
      <c r="C41" s="186"/>
      <c r="D41" s="186"/>
      <c r="E41" s="186"/>
      <c r="F41" s="186"/>
    </row>
    <row r="42" spans="2:6">
      <c r="B42" s="186"/>
      <c r="C42" s="186"/>
      <c r="D42" s="186"/>
      <c r="E42" s="186"/>
      <c r="F42" s="186"/>
    </row>
    <row r="43" spans="2:6">
      <c r="B43" s="186"/>
      <c r="C43" s="186"/>
      <c r="D43" s="186"/>
      <c r="E43" s="186"/>
      <c r="F43" s="186"/>
    </row>
    <row r="44" spans="2:6">
      <c r="B44" s="186"/>
      <c r="C44" s="186"/>
      <c r="D44" s="186"/>
      <c r="E44" s="186"/>
      <c r="F44" s="186"/>
    </row>
    <row r="45" spans="2:6">
      <c r="B45" s="186"/>
      <c r="C45" s="186"/>
      <c r="D45" s="186"/>
      <c r="E45" s="186"/>
      <c r="F45" s="186"/>
    </row>
    <row r="46" spans="2:6">
      <c r="B46" s="186"/>
      <c r="C46" s="186"/>
      <c r="D46" s="186"/>
      <c r="E46" s="186"/>
      <c r="F46" s="186"/>
    </row>
    <row r="47" spans="2:6">
      <c r="B47" s="186"/>
      <c r="C47" s="186"/>
      <c r="D47" s="186"/>
      <c r="E47" s="186"/>
      <c r="F47" s="186"/>
    </row>
    <row r="48" spans="2:6" ht="127.5" customHeight="1">
      <c r="B48" s="186"/>
      <c r="C48" s="186"/>
      <c r="D48" s="186"/>
      <c r="E48" s="186"/>
      <c r="F48" s="186"/>
    </row>
  </sheetData>
  <sheetProtection password="CF42" sheet="1" formatCells="0" formatColumns="0" formatRows="0" insertColumns="0" insertRows="0" insertHyperlinks="0" deleteColumns="0" deleteRows="0" sort="0" autoFilter="0" pivotTables="0"/>
  <mergeCells count="15">
    <mergeCell ref="C25:C28"/>
    <mergeCell ref="D25:D28"/>
    <mergeCell ref="E25:E28"/>
    <mergeCell ref="C23:C24"/>
    <mergeCell ref="D23:D24"/>
    <mergeCell ref="B38:F48"/>
    <mergeCell ref="F25:F28"/>
    <mergeCell ref="B30:F36"/>
    <mergeCell ref="A1:A7"/>
    <mergeCell ref="F7:G7"/>
    <mergeCell ref="B7:E7"/>
    <mergeCell ref="B13:I13"/>
    <mergeCell ref="B19:I21"/>
    <mergeCell ref="E23:F23"/>
    <mergeCell ref="B23:B24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indexed="39"/>
  </sheetPr>
  <dimension ref="A1:I19"/>
  <sheetViews>
    <sheetView view="pageBreakPreview" zoomScaleSheetLayoutView="100" workbookViewId="0">
      <selection activeCell="B11" sqref="B11:H11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12.28515625" customWidth="1"/>
    <col min="6" max="6" width="12.140625" customWidth="1"/>
    <col min="7" max="7" width="9.85546875" customWidth="1"/>
    <col min="8" max="8" width="9.2851562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398</v>
      </c>
      <c r="C7" s="153"/>
      <c r="D7" s="153"/>
      <c r="E7" s="153"/>
      <c r="F7" s="144">
        <v>41273</v>
      </c>
      <c r="G7" s="144"/>
      <c r="H7" s="31"/>
      <c r="I7" s="31"/>
    </row>
    <row r="9" spans="1:9" ht="28.5">
      <c r="B9" s="190" t="s">
        <v>397</v>
      </c>
      <c r="C9" s="190"/>
      <c r="D9" s="190"/>
      <c r="E9" s="190"/>
      <c r="F9" s="190"/>
      <c r="G9" s="190"/>
      <c r="H9" s="190"/>
      <c r="I9" s="190"/>
    </row>
    <row r="11" spans="1:9" ht="18.75">
      <c r="B11" s="189" t="s">
        <v>423</v>
      </c>
      <c r="C11" s="189"/>
      <c r="D11" s="189"/>
      <c r="E11" s="189"/>
      <c r="F11" s="189"/>
      <c r="G11" s="189"/>
      <c r="H11" s="189"/>
    </row>
    <row r="13" spans="1:9">
      <c r="B13" s="187" t="s">
        <v>424</v>
      </c>
      <c r="C13" s="188"/>
      <c r="D13" s="188"/>
      <c r="E13" s="188"/>
      <c r="F13" s="188"/>
      <c r="G13" s="188"/>
      <c r="H13" s="188"/>
      <c r="I13" s="188"/>
    </row>
    <row r="14" spans="1:9">
      <c r="B14" s="188"/>
      <c r="C14" s="188"/>
      <c r="D14" s="188"/>
      <c r="E14" s="188"/>
      <c r="F14" s="188"/>
      <c r="G14" s="188"/>
      <c r="H14" s="188"/>
      <c r="I14" s="188"/>
    </row>
    <row r="15" spans="1:9" ht="15.75" customHeight="1">
      <c r="B15" s="188"/>
      <c r="C15" s="188"/>
      <c r="D15" s="188"/>
      <c r="E15" s="188"/>
      <c r="F15" s="188"/>
      <c r="G15" s="188"/>
      <c r="H15" s="188"/>
      <c r="I15" s="188"/>
    </row>
    <row r="16" spans="1:9" ht="15.75" customHeight="1">
      <c r="B16" s="188"/>
      <c r="C16" s="188"/>
      <c r="D16" s="188"/>
      <c r="E16" s="188"/>
      <c r="F16" s="188"/>
      <c r="G16" s="188"/>
      <c r="H16" s="188"/>
      <c r="I16" s="188"/>
    </row>
    <row r="17" spans="2:9">
      <c r="B17" s="188"/>
      <c r="C17" s="188"/>
      <c r="D17" s="188"/>
      <c r="E17" s="188"/>
      <c r="F17" s="188"/>
      <c r="G17" s="188"/>
      <c r="H17" s="188"/>
      <c r="I17" s="188"/>
    </row>
    <row r="18" spans="2:9">
      <c r="B18" s="188"/>
      <c r="C18" s="188"/>
      <c r="D18" s="188"/>
      <c r="E18" s="188"/>
      <c r="F18" s="188"/>
      <c r="G18" s="188"/>
      <c r="H18" s="188"/>
      <c r="I18" s="188"/>
    </row>
    <row r="19" spans="2:9" ht="91.5" customHeight="1">
      <c r="B19" s="188"/>
      <c r="C19" s="188"/>
      <c r="D19" s="188"/>
      <c r="E19" s="188"/>
      <c r="F19" s="188"/>
      <c r="G19" s="188"/>
      <c r="H19" s="188"/>
      <c r="I19" s="188"/>
    </row>
  </sheetData>
  <sheetProtection password="CF42" sheet="1" formatCells="0" formatColumns="0" formatRows="0" insertColumns="0" insertRows="0" insertHyperlinks="0" deleteColumns="0" deleteRows="0" sort="0" autoFilter="0" pivotTables="0"/>
  <mergeCells count="6">
    <mergeCell ref="B13:I19"/>
    <mergeCell ref="A1:A7"/>
    <mergeCell ref="F7:G7"/>
    <mergeCell ref="B7:E7"/>
    <mergeCell ref="B11:H11"/>
    <mergeCell ref="B9:I9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indexed="30"/>
  </sheetPr>
  <dimension ref="A1:I16"/>
  <sheetViews>
    <sheetView view="pageBreakPreview" zoomScaleSheetLayoutView="100" workbookViewId="0">
      <selection activeCell="B9" sqref="B9:I9"/>
    </sheetView>
  </sheetViews>
  <sheetFormatPr defaultRowHeight="15"/>
  <cols>
    <col min="1" max="1" width="2.85546875" style="6" customWidth="1"/>
    <col min="2" max="2" width="16.28515625" customWidth="1"/>
    <col min="3" max="3" width="13" customWidth="1"/>
    <col min="4" max="4" width="12.140625" customWidth="1"/>
    <col min="5" max="5" width="12.28515625" customWidth="1"/>
    <col min="6" max="6" width="12.140625" customWidth="1"/>
    <col min="7" max="7" width="9.85546875" customWidth="1"/>
    <col min="8" max="8" width="9.28515625" customWidth="1"/>
    <col min="9" max="9" width="17.5703125" customWidth="1"/>
  </cols>
  <sheetData>
    <row r="1" spans="1:9">
      <c r="A1" s="137"/>
    </row>
    <row r="2" spans="1:9" ht="15.75">
      <c r="A2" s="137"/>
      <c r="F2" t="s">
        <v>10</v>
      </c>
      <c r="I2" s="27" t="s">
        <v>5</v>
      </c>
    </row>
    <row r="3" spans="1:9" ht="15.75">
      <c r="A3" s="137"/>
      <c r="F3" t="s">
        <v>9</v>
      </c>
      <c r="I3" s="27" t="s">
        <v>3</v>
      </c>
    </row>
    <row r="4" spans="1:9" ht="15.75">
      <c r="A4" s="137"/>
      <c r="F4" t="s">
        <v>8</v>
      </c>
      <c r="H4" s="29" t="s">
        <v>320</v>
      </c>
      <c r="I4" s="28" t="s">
        <v>318</v>
      </c>
    </row>
    <row r="5" spans="1:9" ht="15.75">
      <c r="A5" s="137"/>
      <c r="B5" s="18"/>
      <c r="C5" s="18"/>
      <c r="D5" s="18"/>
      <c r="E5" s="18"/>
      <c r="F5" s="18"/>
      <c r="G5" s="18"/>
      <c r="H5" s="32" t="s">
        <v>0</v>
      </c>
      <c r="I5" s="33" t="s">
        <v>1</v>
      </c>
    </row>
    <row r="6" spans="1:9" ht="4.5" customHeight="1">
      <c r="A6" s="137"/>
      <c r="B6" s="3"/>
      <c r="C6" s="3"/>
      <c r="D6" s="3"/>
      <c r="E6" s="3"/>
      <c r="F6" s="3"/>
      <c r="G6" s="3"/>
      <c r="H6" s="3"/>
      <c r="I6" s="30"/>
    </row>
    <row r="7" spans="1:9" ht="18.75">
      <c r="A7" s="137"/>
      <c r="B7" s="153" t="s">
        <v>399</v>
      </c>
      <c r="C7" s="153"/>
      <c r="D7" s="153"/>
      <c r="E7" s="153"/>
      <c r="F7" s="144">
        <v>41273</v>
      </c>
      <c r="G7" s="144"/>
      <c r="H7" s="31"/>
      <c r="I7" s="31"/>
    </row>
    <row r="9" spans="1:9" ht="28.5">
      <c r="B9" s="190" t="s">
        <v>397</v>
      </c>
      <c r="C9" s="190"/>
      <c r="D9" s="190"/>
      <c r="E9" s="190"/>
      <c r="F9" s="190"/>
      <c r="G9" s="190"/>
      <c r="H9" s="190"/>
      <c r="I9" s="190"/>
    </row>
    <row r="10" spans="1:9" ht="10.5" customHeight="1"/>
    <row r="11" spans="1:9" ht="18.75">
      <c r="B11" s="189" t="s">
        <v>425</v>
      </c>
      <c r="C11" s="189"/>
      <c r="D11" s="189"/>
      <c r="E11" s="189"/>
      <c r="F11" s="189"/>
      <c r="G11" s="189"/>
      <c r="H11" s="189"/>
    </row>
    <row r="12" spans="1:9">
      <c r="B12" s="187" t="s">
        <v>426</v>
      </c>
      <c r="C12" s="188"/>
      <c r="D12" s="188"/>
      <c r="E12" s="188"/>
      <c r="F12" s="188"/>
      <c r="G12" s="188"/>
      <c r="H12" s="188"/>
      <c r="I12" s="188"/>
    </row>
    <row r="13" spans="1:9">
      <c r="B13" s="188"/>
      <c r="C13" s="188"/>
      <c r="D13" s="188"/>
      <c r="E13" s="188"/>
      <c r="F13" s="188"/>
      <c r="G13" s="188"/>
      <c r="H13" s="188"/>
      <c r="I13" s="188"/>
    </row>
    <row r="14" spans="1:9" ht="15.75" customHeight="1">
      <c r="B14" s="188"/>
      <c r="C14" s="188"/>
      <c r="D14" s="188"/>
      <c r="E14" s="188"/>
      <c r="F14" s="188"/>
      <c r="G14" s="188"/>
      <c r="H14" s="188"/>
      <c r="I14" s="188"/>
    </row>
    <row r="15" spans="1:9" ht="15.75" customHeight="1">
      <c r="B15" s="188"/>
      <c r="C15" s="188"/>
      <c r="D15" s="188"/>
      <c r="E15" s="188"/>
      <c r="F15" s="188"/>
      <c r="G15" s="188"/>
      <c r="H15" s="188"/>
      <c r="I15" s="188"/>
    </row>
    <row r="16" spans="1:9" ht="94.5" customHeight="1">
      <c r="B16" s="188"/>
      <c r="C16" s="188"/>
      <c r="D16" s="188"/>
      <c r="E16" s="188"/>
      <c r="F16" s="188"/>
      <c r="G16" s="188"/>
      <c r="H16" s="188"/>
      <c r="I16" s="188"/>
    </row>
  </sheetData>
  <sheetProtection password="CF42" sheet="1" formatCells="0" formatColumns="0" formatRows="0" insertColumns="0" insertRows="0" insertHyperlinks="0" deleteColumns="0" deleteRows="0" sort="0" autoFilter="0" pivotTables="0"/>
  <mergeCells count="6">
    <mergeCell ref="B12:I16"/>
    <mergeCell ref="B9:I9"/>
    <mergeCell ref="A1:A7"/>
    <mergeCell ref="F7:G7"/>
    <mergeCell ref="B7:E7"/>
    <mergeCell ref="B11:H11"/>
  </mergeCells>
  <phoneticPr fontId="9" type="noConversion"/>
  <hyperlinks>
    <hyperlink ref="I4" r:id="rId1"/>
  </hyperlinks>
  <pageMargins left="0.51181102362204722" right="0.39370078740157483" top="0.39370078740157483" bottom="0.39370078740157483" header="0.31496062992125984" footer="0.31496062992125984"/>
  <pageSetup paperSize="9" scale="88" orientation="portrait" horizont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 компании</vt:lpstr>
      <vt:lpstr>ЖБИ</vt:lpstr>
      <vt:lpstr>Бетон</vt:lpstr>
      <vt:lpstr>Доставка</vt:lpstr>
      <vt:lpstr>Инертные</vt:lpstr>
      <vt:lpstr>Пеноблоки</vt:lpstr>
      <vt:lpstr>Панели стеновые</vt:lpstr>
      <vt:lpstr>Сантехнические кабины</vt:lpstr>
      <vt:lpstr>Элементы шахт лифтов</vt:lpstr>
      <vt:lpstr>Вентиляционные блоки</vt:lpstr>
      <vt:lpstr>Бетон!Область_печати</vt:lpstr>
      <vt:lpstr>'Вентиляционные блоки'!Область_печати</vt:lpstr>
      <vt:lpstr>Доставка!Область_печати</vt:lpstr>
      <vt:lpstr>ЖБИ!Область_печати</vt:lpstr>
      <vt:lpstr>Инертные!Область_печати</vt:lpstr>
      <vt:lpstr>'О компании'!Область_печати</vt:lpstr>
      <vt:lpstr>'Панели стеновые'!Область_печати</vt:lpstr>
      <vt:lpstr>Пеноблоки!Область_печати</vt:lpstr>
      <vt:lpstr>'Сантехнические кабины'!Область_печати</vt:lpstr>
      <vt:lpstr>'Элементы шахт лифтов'!Область_печати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2013-02-28T11:00:25Z</cp:lastPrinted>
  <dcterms:created xsi:type="dcterms:W3CDTF">2012-12-29T05:07:32Z</dcterms:created>
  <dcterms:modified xsi:type="dcterms:W3CDTF">2018-04-24T09:59:06Z</dcterms:modified>
</cp:coreProperties>
</file>